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rca-my.sharepoint.com/personal/alexander_boz_californiavolunteers_ca_gov/Documents/"/>
    </mc:Choice>
  </mc:AlternateContent>
  <xr:revisionPtr revIDLastSave="328" documentId="8_{1D2A7A8A-382C-4781-A0DA-E532F4064328}" xr6:coauthVersionLast="47" xr6:coauthVersionMax="47" xr10:uidLastSave="{E61FA5D7-0B07-476E-A810-60A6D69F7CD1}"/>
  <bookViews>
    <workbookView xWindow="-98" yWindow="-98" windowWidth="20715" windowHeight="13276" firstSheet="3" activeTab="3" xr2:uid="{9B78EFF0-8396-44A3-8655-B6ACD1693DFB}"/>
  </bookViews>
  <sheets>
    <sheet name="INSTRUCTIONS" sheetId="2" r:id="rId1"/>
    <sheet name="Fellow Hours Tracker" sheetId="1" r:id="rId2"/>
    <sheet name="Fellow Hours Tracker original" sheetId="3" state="hidden" r:id="rId3"/>
    <sheet name="Fellow Hours Tracker (2)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4" l="1"/>
  <c r="I44" i="4" s="1"/>
  <c r="F43" i="4"/>
  <c r="I43" i="4" s="1"/>
  <c r="F42" i="4"/>
  <c r="I42" i="4" s="1"/>
  <c r="F41" i="4"/>
  <c r="I41" i="4" s="1"/>
  <c r="F40" i="4"/>
  <c r="I40" i="4" s="1"/>
  <c r="F39" i="4"/>
  <c r="I39" i="4" s="1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I30" i="4"/>
  <c r="F29" i="4"/>
  <c r="I29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9" i="4"/>
  <c r="I19" i="4" s="1"/>
  <c r="B19" i="4"/>
  <c r="A20" i="4" s="1"/>
  <c r="B13" i="4"/>
  <c r="D13" i="4" s="1"/>
  <c r="B12" i="4"/>
  <c r="I11" i="4"/>
  <c r="B11" i="4"/>
  <c r="D11" i="4" s="1"/>
  <c r="B19" i="1"/>
  <c r="A20" i="1" s="1"/>
  <c r="A21" i="1" s="1"/>
  <c r="I44" i="3"/>
  <c r="F44" i="3"/>
  <c r="I43" i="3"/>
  <c r="F43" i="3"/>
  <c r="I42" i="3"/>
  <c r="F42" i="3"/>
  <c r="I41" i="3"/>
  <c r="F41" i="3"/>
  <c r="I40" i="3"/>
  <c r="F40" i="3"/>
  <c r="I39" i="3"/>
  <c r="F39" i="3"/>
  <c r="I38" i="3"/>
  <c r="F38" i="3"/>
  <c r="I37" i="3"/>
  <c r="F37" i="3"/>
  <c r="I36" i="3"/>
  <c r="F36" i="3"/>
  <c r="I35" i="3"/>
  <c r="F35" i="3"/>
  <c r="I34" i="3"/>
  <c r="F34" i="3"/>
  <c r="I33" i="3"/>
  <c r="F33" i="3"/>
  <c r="I32" i="3"/>
  <c r="F32" i="3"/>
  <c r="I31" i="3"/>
  <c r="F31" i="3"/>
  <c r="I30" i="3"/>
  <c r="F30" i="3"/>
  <c r="I29" i="3"/>
  <c r="F29" i="3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I20" i="3"/>
  <c r="F20" i="3"/>
  <c r="A20" i="3"/>
  <c r="B20" i="3" s="1"/>
  <c r="I19" i="3"/>
  <c r="B11" i="3" s="1"/>
  <c r="D11" i="3" s="1"/>
  <c r="F19" i="3"/>
  <c r="B19" i="3"/>
  <c r="D13" i="3"/>
  <c r="B13" i="3"/>
  <c r="B12" i="3"/>
  <c r="I11" i="3"/>
  <c r="F20" i="1"/>
  <c r="F21" i="1"/>
  <c r="F22" i="1"/>
  <c r="F23" i="1"/>
  <c r="F24" i="1"/>
  <c r="F25" i="1"/>
  <c r="F26" i="1"/>
  <c r="I26" i="1" s="1"/>
  <c r="F27" i="1"/>
  <c r="I27" i="1" s="1"/>
  <c r="F28" i="1"/>
  <c r="F29" i="1"/>
  <c r="F30" i="1"/>
  <c r="F31" i="1"/>
  <c r="F32" i="1"/>
  <c r="F33" i="1"/>
  <c r="I33" i="1" s="1"/>
  <c r="F34" i="1"/>
  <c r="I34" i="1" s="1"/>
  <c r="F35" i="1"/>
  <c r="I35" i="1" s="1"/>
  <c r="F36" i="1"/>
  <c r="I36" i="1" s="1"/>
  <c r="F37" i="1"/>
  <c r="F38" i="1"/>
  <c r="F39" i="1"/>
  <c r="F40" i="1"/>
  <c r="F41" i="1"/>
  <c r="F42" i="1"/>
  <c r="I42" i="1" s="1"/>
  <c r="F43" i="1"/>
  <c r="I43" i="1" s="1"/>
  <c r="F44" i="1"/>
  <c r="F19" i="1"/>
  <c r="I19" i="1" s="1"/>
  <c r="I20" i="1"/>
  <c r="I22" i="1"/>
  <c r="I28" i="1"/>
  <c r="I30" i="1"/>
  <c r="I44" i="1"/>
  <c r="I21" i="1"/>
  <c r="I38" i="1"/>
  <c r="I41" i="1"/>
  <c r="I23" i="1"/>
  <c r="I24" i="1"/>
  <c r="I25" i="1"/>
  <c r="I29" i="1"/>
  <c r="I31" i="1"/>
  <c r="I32" i="1"/>
  <c r="I37" i="1"/>
  <c r="I39" i="1"/>
  <c r="I40" i="1"/>
  <c r="I11" i="1"/>
  <c r="B13" i="1"/>
  <c r="D13" i="1" s="1"/>
  <c r="B21" i="1" l="1"/>
  <c r="A22" i="1"/>
  <c r="D12" i="4"/>
  <c r="G11" i="4"/>
  <c r="G12" i="4" s="1"/>
  <c r="I12" i="4" s="1"/>
  <c r="A21" i="4"/>
  <c r="B20" i="4"/>
  <c r="G11" i="3"/>
  <c r="G12" i="3" s="1"/>
  <c r="I12" i="3" s="1"/>
  <c r="D12" i="3"/>
  <c r="A21" i="3"/>
  <c r="B20" i="1"/>
  <c r="B11" i="1"/>
  <c r="D11" i="1" s="1"/>
  <c r="G11" i="1" s="1"/>
  <c r="G12" i="1" s="1"/>
  <c r="I12" i="1" s="1"/>
  <c r="B12" i="1"/>
  <c r="B22" i="1" l="1"/>
  <c r="A23" i="1"/>
  <c r="A22" i="4"/>
  <c r="B21" i="4"/>
  <c r="B21" i="3"/>
  <c r="A22" i="3"/>
  <c r="D12" i="1"/>
  <c r="B23" i="1" l="1"/>
  <c r="A24" i="1"/>
  <c r="A23" i="4"/>
  <c r="B22" i="4"/>
  <c r="A23" i="3"/>
  <c r="B22" i="3"/>
  <c r="B24" i="1" l="1"/>
  <c r="A25" i="1"/>
  <c r="A24" i="4"/>
  <c r="B23" i="4"/>
  <c r="B23" i="3"/>
  <c r="A24" i="3"/>
  <c r="B25" i="1" l="1"/>
  <c r="A26" i="1"/>
  <c r="A25" i="4"/>
  <c r="B24" i="4"/>
  <c r="B24" i="3"/>
  <c r="A25" i="3"/>
  <c r="B26" i="1" l="1"/>
  <c r="A27" i="1"/>
  <c r="A26" i="4"/>
  <c r="B25" i="4"/>
  <c r="B25" i="3"/>
  <c r="A26" i="3"/>
  <c r="B27" i="1" l="1"/>
  <c r="A28" i="1"/>
  <c r="A27" i="4"/>
  <c r="B26" i="4"/>
  <c r="A27" i="3"/>
  <c r="B26" i="3"/>
  <c r="B28" i="1" l="1"/>
  <c r="A29" i="1"/>
  <c r="A28" i="4"/>
  <c r="B27" i="4"/>
  <c r="B27" i="3"/>
  <c r="A28" i="3"/>
  <c r="B29" i="1" l="1"/>
  <c r="A30" i="1"/>
  <c r="B30" i="1" s="1"/>
  <c r="A29" i="4"/>
  <c r="B28" i="4"/>
  <c r="B28" i="3"/>
  <c r="A29" i="3"/>
  <c r="A30" i="4" l="1"/>
  <c r="B29" i="4"/>
  <c r="B29" i="3"/>
  <c r="A30" i="3"/>
  <c r="A31" i="1"/>
  <c r="A31" i="4" l="1"/>
  <c r="B30" i="4"/>
  <c r="A31" i="3"/>
  <c r="B30" i="3"/>
  <c r="B31" i="1"/>
  <c r="A32" i="1"/>
  <c r="A32" i="4" l="1"/>
  <c r="B31" i="4"/>
  <c r="B31" i="3"/>
  <c r="A32" i="3"/>
  <c r="B32" i="1"/>
  <c r="A33" i="1"/>
  <c r="A33" i="4" l="1"/>
  <c r="B32" i="4"/>
  <c r="A33" i="3"/>
  <c r="B32" i="3"/>
  <c r="B33" i="1"/>
  <c r="A34" i="1"/>
  <c r="A34" i="4" l="1"/>
  <c r="B33" i="4"/>
  <c r="B33" i="3"/>
  <c r="A34" i="3"/>
  <c r="B34" i="1"/>
  <c r="A35" i="1"/>
  <c r="A35" i="4" l="1"/>
  <c r="B34" i="4"/>
  <c r="B34" i="3"/>
  <c r="A35" i="3"/>
  <c r="A36" i="1"/>
  <c r="B35" i="1"/>
  <c r="A36" i="4" l="1"/>
  <c r="B35" i="4"/>
  <c r="B35" i="3"/>
  <c r="A36" i="3"/>
  <c r="A37" i="1"/>
  <c r="B36" i="1"/>
  <c r="A37" i="4" l="1"/>
  <c r="B36" i="4"/>
  <c r="A37" i="3"/>
  <c r="B36" i="3"/>
  <c r="A38" i="1"/>
  <c r="B37" i="1"/>
  <c r="A38" i="4" l="1"/>
  <c r="B37" i="4"/>
  <c r="B37" i="3"/>
  <c r="A38" i="3"/>
  <c r="B38" i="1"/>
  <c r="A39" i="1"/>
  <c r="A39" i="4" l="1"/>
  <c r="B38" i="4"/>
  <c r="B38" i="3"/>
  <c r="A39" i="3"/>
  <c r="B39" i="1"/>
  <c r="A40" i="1"/>
  <c r="A40" i="4" l="1"/>
  <c r="B39" i="4"/>
  <c r="B39" i="3"/>
  <c r="A40" i="3"/>
  <c r="B40" i="1"/>
  <c r="A41" i="1"/>
  <c r="A41" i="4" l="1"/>
  <c r="B40" i="4"/>
  <c r="A41" i="3"/>
  <c r="B40" i="3"/>
  <c r="B41" i="1"/>
  <c r="A42" i="1"/>
  <c r="A42" i="4" l="1"/>
  <c r="B41" i="4"/>
  <c r="A42" i="3"/>
  <c r="B41" i="3"/>
  <c r="B42" i="1"/>
  <c r="A43" i="1"/>
  <c r="A43" i="4" l="1"/>
  <c r="B42" i="4"/>
  <c r="B42" i="3"/>
  <c r="A43" i="3"/>
  <c r="A44" i="1"/>
  <c r="B44" i="1" s="1"/>
  <c r="B43" i="1"/>
  <c r="A44" i="4" l="1"/>
  <c r="B44" i="4" s="1"/>
  <c r="B43" i="4"/>
  <c r="A44" i="3"/>
  <c r="B44" i="3" s="1"/>
  <c r="B43" i="3"/>
</calcChain>
</file>

<file path=xl/sharedStrings.xml><?xml version="1.0" encoding="utf-8"?>
<sst xmlns="http://schemas.openxmlformats.org/spreadsheetml/2006/main" count="158" uniqueCount="56">
  <si>
    <t>HOW TO USE THIS TRACKER</t>
  </si>
  <si>
    <t>NOTE: All fields you will need to edit are highlighted in yellow</t>
  </si>
  <si>
    <r>
      <t xml:space="preserve">1) Enter the Fellow's name in the box labeled </t>
    </r>
    <r>
      <rPr>
        <b/>
        <sz val="12"/>
        <color rgb="FF000000"/>
        <rFont val="Century Gothic"/>
        <family val="2"/>
      </rPr>
      <t>Fellow Name</t>
    </r>
  </si>
  <si>
    <r>
      <t xml:space="preserve">2) Edit the Fellow's Start Date in the box labeled </t>
    </r>
    <r>
      <rPr>
        <b/>
        <sz val="12"/>
        <color rgb="FF000000"/>
        <rFont val="Century Gothic"/>
        <family val="2"/>
      </rPr>
      <t>Start Date</t>
    </r>
    <r>
      <rPr>
        <sz val="12"/>
        <color rgb="FF000000"/>
        <rFont val="Century Gothic"/>
        <family val="2"/>
      </rPr>
      <t xml:space="preserve"> (cell B6)</t>
    </r>
  </si>
  <si>
    <r>
      <t xml:space="preserve">3) Edit the Fellow's End Date (if applicable) in the box labeled </t>
    </r>
    <r>
      <rPr>
        <b/>
        <sz val="12"/>
        <color rgb="FF000000"/>
        <rFont val="Century Gothic"/>
        <family val="2"/>
      </rPr>
      <t>End Date</t>
    </r>
    <r>
      <rPr>
        <sz val="12"/>
        <color rgb="FF000000"/>
        <rFont val="Century Gothic"/>
        <family val="2"/>
      </rPr>
      <t xml:space="preserve"> (cell D6)</t>
    </r>
  </si>
  <si>
    <r>
      <t xml:space="preserve">4) Enter the number of weeks that the Fellow will be unavailable during the academic year (holidays, spring break, vacations, etc.) in the box labeled </t>
    </r>
    <r>
      <rPr>
        <b/>
        <sz val="12"/>
        <color rgb="FF000000"/>
        <rFont val="Century Gothic"/>
        <family val="2"/>
      </rPr>
      <t xml:space="preserve">Number of weeks off for break </t>
    </r>
    <r>
      <rPr>
        <sz val="12"/>
        <color rgb="FF000000"/>
        <rFont val="Century Gothic"/>
        <family val="2"/>
      </rPr>
      <t xml:space="preserve">(cell B7). </t>
    </r>
  </si>
  <si>
    <t>Different Fellows may have different schedules</t>
  </si>
  <si>
    <t>You can always update this later!</t>
  </si>
  <si>
    <r>
      <t xml:space="preserve">5) Enter weekly service hours (estimated or actual) in the columns labeled </t>
    </r>
    <r>
      <rPr>
        <b/>
        <sz val="12"/>
        <color rgb="FF000000"/>
        <rFont val="Century Gothic"/>
        <family val="2"/>
      </rPr>
      <t xml:space="preserve">Hours at Primary Host Site (column C) </t>
    </r>
    <r>
      <rPr>
        <sz val="12"/>
        <color rgb="FF000000"/>
        <rFont val="Century Gothic"/>
        <family val="2"/>
      </rPr>
      <t xml:space="preserve">and </t>
    </r>
    <r>
      <rPr>
        <b/>
        <sz val="12"/>
        <color rgb="FF000000"/>
        <rFont val="Century Gothic"/>
        <family val="2"/>
      </rPr>
      <t>Extra Service Hours (column D)</t>
    </r>
    <r>
      <rPr>
        <sz val="12"/>
        <color rgb="FF000000"/>
        <rFont val="Century Gothic"/>
        <family val="2"/>
      </rPr>
      <t xml:space="preserve">. </t>
    </r>
  </si>
  <si>
    <r>
      <t xml:space="preserve">Also be sure to enter the </t>
    </r>
    <r>
      <rPr>
        <b/>
        <sz val="12"/>
        <color rgb="FF000000"/>
        <rFont val="Century Gothic"/>
        <family val="2"/>
      </rPr>
      <t xml:space="preserve">Extra Service Location (column E) </t>
    </r>
    <r>
      <rPr>
        <sz val="12"/>
        <color rgb="FF000000"/>
        <rFont val="Century Gothic"/>
        <family val="2"/>
      </rPr>
      <t>if applicable</t>
    </r>
  </si>
  <si>
    <r>
      <t xml:space="preserve">6) Enter weekly training hours (estimated or actual) in the column labeled </t>
    </r>
    <r>
      <rPr>
        <b/>
        <sz val="12"/>
        <color rgb="FF000000"/>
        <rFont val="Century Gothic"/>
        <family val="2"/>
      </rPr>
      <t xml:space="preserve">Training Hours (column G) </t>
    </r>
  </si>
  <si>
    <t>Fellow Hours Tracker</t>
  </si>
  <si>
    <t>Fellow Name</t>
  </si>
  <si>
    <t>Ali Gator</t>
  </si>
  <si>
    <t>Start Date</t>
  </si>
  <si>
    <t>End Date</t>
  </si>
  <si>
    <t>Number of weeks off for break</t>
  </si>
  <si>
    <t>This section automatically calculates</t>
  </si>
  <si>
    <t>Hours Logged To Date</t>
  </si>
  <si>
    <t>Hours Remaining</t>
  </si>
  <si>
    <t>Progress</t>
  </si>
  <si>
    <t>Total</t>
  </si>
  <si>
    <t>Total number of hours needed to reach 450</t>
  </si>
  <si>
    <t>Total weeks in service term:</t>
  </si>
  <si>
    <t>Service</t>
  </si>
  <si>
    <t>Average hours per week needed to reach 450:</t>
  </si>
  <si>
    <t>Average hours needed per timesheet period:</t>
  </si>
  <si>
    <t>Training</t>
  </si>
  <si>
    <t>Enter data in this section</t>
  </si>
  <si>
    <t>Timesheet Period</t>
  </si>
  <si>
    <t>Service Hours</t>
  </si>
  <si>
    <t>Automatically calculates</t>
  </si>
  <si>
    <t>Training Hours</t>
  </si>
  <si>
    <t>Start</t>
  </si>
  <si>
    <t>End</t>
  </si>
  <si>
    <t>Hours at Primary Host Site</t>
  </si>
  <si>
    <t>Extra Service Hours</t>
  </si>
  <si>
    <t>Extra Service Location/Name</t>
  </si>
  <si>
    <t>Total Service Hours</t>
  </si>
  <si>
    <t>Training hours</t>
  </si>
  <si>
    <t>Training Details</t>
  </si>
  <si>
    <t>Timesheet Total</t>
  </si>
  <si>
    <t>Notes</t>
  </si>
  <si>
    <t>Fall Semester Begins 8/25/25</t>
  </si>
  <si>
    <t xml:space="preserve">Team CIRCLE + Check-in </t>
  </si>
  <si>
    <t xml:space="preserve">Veterans Day Nov. 11th </t>
  </si>
  <si>
    <t>Fall Break Nov. 17 - Nov. 29</t>
  </si>
  <si>
    <t xml:space="preserve">Last Day of Class Dec. 12 
Finals Dec. 13-Dec. 19
Winter Break Starts Dec. 20th </t>
  </si>
  <si>
    <t>Winter Break Dec. 20 - Jan 25</t>
  </si>
  <si>
    <t>Spring Semester Begins 01/26/25</t>
  </si>
  <si>
    <t>MYL @ SFSU 2/21/26</t>
  </si>
  <si>
    <t>SFSU Spring Break March 23-27
SFUSD Spring Break March 27 - April 3
Cesear Chavez Day March 28</t>
  </si>
  <si>
    <t>Last day to log hours May 31 2025</t>
  </si>
  <si>
    <t>Test Fellow</t>
  </si>
  <si>
    <r>
      <rPr>
        <b/>
        <sz val="11"/>
        <color rgb="FF000000"/>
        <rFont val="Century Gothic"/>
      </rPr>
      <t xml:space="preserve">Hours at Primary Host Site </t>
    </r>
    <r>
      <rPr>
        <b/>
        <sz val="11"/>
        <color rgb="FFFF0000"/>
        <rFont val="Century Gothic"/>
      </rPr>
      <t>(add hours here)</t>
    </r>
  </si>
  <si>
    <r>
      <rPr>
        <b/>
        <sz val="11"/>
        <color rgb="FF000000"/>
        <rFont val="Century Gothic"/>
      </rPr>
      <t xml:space="preserve">Training hours </t>
    </r>
    <r>
      <rPr>
        <b/>
        <sz val="11"/>
        <color rgb="FFFF0000"/>
        <rFont val="Century Gothic"/>
      </rPr>
      <t>(add hours here)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</si>
</sst>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000000"/>
      <name val="Century Gothic"/>
      <family val="2"/>
    </font>
    <font>
      <i/>
      <sz val="11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1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rgb="FF444444"/>
      <name val="Century Gothic"/>
      <family val="2"/>
    </font>
    <font>
      <sz val="11"/>
      <color theme="0" tint="-0.34998626667073579"/>
      <name val="Century Gothic"/>
      <family val="2"/>
    </font>
    <font>
      <b/>
      <sz val="11"/>
      <color theme="0" tint="-0.34998626667073579"/>
      <name val="Century Gothic"/>
      <family val="2"/>
    </font>
    <font>
      <sz val="9"/>
      <color rgb="FFC65911"/>
      <name val="Century Gothic"/>
    </font>
    <font>
      <b/>
      <sz val="11"/>
      <color rgb="FF000000"/>
      <name val="Century Gothic"/>
    </font>
    <font>
      <b/>
      <sz val="11"/>
      <color rgb="FFFF0000"/>
      <name val="Century Gothic"/>
    </font>
    <font>
      <b/>
      <sz val="11"/>
      <name val="Century Gothic"/>
    </font>
    <font>
      <b/>
      <sz val="11"/>
      <color theme="9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00000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84A2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14" fontId="1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14" fontId="1" fillId="12" borderId="0" xfId="0" applyNumberFormat="1" applyFont="1" applyFill="1"/>
    <xf numFmtId="1" fontId="1" fillId="12" borderId="0" xfId="0" applyNumberFormat="1" applyFont="1" applyFill="1"/>
    <xf numFmtId="1" fontId="10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right" vertical="center" wrapText="1"/>
    </xf>
    <xf numFmtId="0" fontId="3" fillId="10" borderId="7" xfId="0" applyFont="1" applyFill="1" applyBorder="1" applyAlignment="1">
      <alignment horizontal="right" vertical="center" wrapText="1"/>
    </xf>
    <xf numFmtId="0" fontId="1" fillId="10" borderId="8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right" vertical="center" wrapText="1"/>
    </xf>
    <xf numFmtId="0" fontId="6" fillId="9" borderId="0" xfId="0" applyFont="1" applyFill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right" vertical="center" wrapText="1"/>
    </xf>
    <xf numFmtId="1" fontId="1" fillId="0" borderId="7" xfId="0" applyNumberFormat="1" applyFont="1" applyBorder="1" applyAlignment="1">
      <alignment horizontal="center" vertical="center"/>
    </xf>
    <xf numFmtId="0" fontId="6" fillId="9" borderId="7" xfId="0" applyFont="1" applyFill="1" applyBorder="1" applyAlignment="1">
      <alignment horizontal="right" vertical="center" wrapText="1"/>
    </xf>
    <xf numFmtId="1" fontId="1" fillId="0" borderId="8" xfId="0" applyNumberFormat="1" applyFont="1" applyBorder="1" applyAlignment="1">
      <alignment horizontal="center" vertical="center"/>
    </xf>
    <xf numFmtId="0" fontId="12" fillId="13" borderId="9" xfId="0" applyFont="1" applyFill="1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0" fontId="8" fillId="0" borderId="0" xfId="0" applyFont="1"/>
    <xf numFmtId="0" fontId="14" fillId="0" borderId="0" xfId="0" applyFont="1"/>
    <xf numFmtId="0" fontId="7" fillId="0" borderId="0" xfId="0" applyFont="1"/>
    <xf numFmtId="1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11" xfId="0" applyFont="1" applyBorder="1" applyAlignment="1">
      <alignment horizontal="right"/>
    </xf>
    <xf numFmtId="0" fontId="1" fillId="3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14" fontId="4" fillId="14" borderId="0" xfId="0" applyNumberFormat="1" applyFont="1" applyFill="1" applyAlignment="1">
      <alignment horizontal="right" wrapText="1"/>
    </xf>
    <xf numFmtId="0" fontId="4" fillId="14" borderId="0" xfId="0" applyFont="1" applyFill="1"/>
    <xf numFmtId="0" fontId="3" fillId="14" borderId="11" xfId="0" applyFont="1" applyFill="1" applyBorder="1" applyAlignment="1">
      <alignment horizontal="right"/>
    </xf>
    <xf numFmtId="0" fontId="1" fillId="14" borderId="0" xfId="0" applyFont="1" applyFill="1"/>
    <xf numFmtId="14" fontId="4" fillId="14" borderId="0" xfId="0" applyNumberFormat="1" applyFont="1" applyFill="1" applyAlignment="1">
      <alignment wrapText="1"/>
    </xf>
    <xf numFmtId="0" fontId="1" fillId="14" borderId="0" xfId="0" applyFont="1" applyFill="1" applyAlignment="1">
      <alignment wrapText="1"/>
    </xf>
    <xf numFmtId="0" fontId="1" fillId="10" borderId="7" xfId="0" applyFont="1" applyFill="1" applyBorder="1" applyAlignment="1">
      <alignment horizontal="center" vertical="center"/>
    </xf>
    <xf numFmtId="14" fontId="16" fillId="0" borderId="0" xfId="0" quotePrefix="1" applyNumberFormat="1" applyFont="1"/>
    <xf numFmtId="0" fontId="1" fillId="0" borderId="12" xfId="0" applyFont="1" applyBorder="1"/>
    <xf numFmtId="14" fontId="17" fillId="15" borderId="0" xfId="0" quotePrefix="1" applyNumberFormat="1" applyFont="1" applyFill="1"/>
    <xf numFmtId="14" fontId="17" fillId="15" borderId="0" xfId="0" applyNumberFormat="1" applyFont="1" applyFill="1" applyAlignment="1">
      <alignment horizontal="right" wrapText="1"/>
    </xf>
    <xf numFmtId="0" fontId="17" fillId="15" borderId="0" xfId="0" applyFont="1" applyFill="1"/>
    <xf numFmtId="0" fontId="18" fillId="15" borderId="11" xfId="0" applyFont="1" applyFill="1" applyBorder="1" applyAlignment="1">
      <alignment horizontal="right"/>
    </xf>
    <xf numFmtId="0" fontId="17" fillId="15" borderId="12" xfId="0" applyFont="1" applyFill="1" applyBorder="1"/>
    <xf numFmtId="0" fontId="17" fillId="15" borderId="0" xfId="0" applyFont="1" applyFill="1" applyAlignment="1">
      <alignment horizontal="center" wrapText="1"/>
    </xf>
    <xf numFmtId="14" fontId="16" fillId="16" borderId="0" xfId="0" quotePrefix="1" applyNumberFormat="1" applyFont="1" applyFill="1" applyAlignment="1">
      <alignment horizontal="right" vertical="center"/>
    </xf>
    <xf numFmtId="14" fontId="4" fillId="16" borderId="0" xfId="0" applyNumberFormat="1" applyFont="1" applyFill="1" applyAlignment="1">
      <alignment horizontal="right" vertical="center" wrapText="1"/>
    </xf>
    <xf numFmtId="0" fontId="4" fillId="16" borderId="0" xfId="0" applyFont="1" applyFill="1"/>
    <xf numFmtId="0" fontId="3" fillId="16" borderId="11" xfId="0" applyFont="1" applyFill="1" applyBorder="1" applyAlignment="1">
      <alignment horizontal="right"/>
    </xf>
    <xf numFmtId="0" fontId="1" fillId="16" borderId="0" xfId="0" applyFont="1" applyFill="1"/>
    <xf numFmtId="0" fontId="1" fillId="16" borderId="0" xfId="0" applyFont="1" applyFill="1" applyAlignment="1">
      <alignment wrapText="1"/>
    </xf>
    <xf numFmtId="14" fontId="16" fillId="16" borderId="0" xfId="0" quotePrefix="1" applyNumberFormat="1" applyFont="1" applyFill="1"/>
    <xf numFmtId="14" fontId="4" fillId="16" borderId="0" xfId="0" applyNumberFormat="1" applyFont="1" applyFill="1" applyAlignment="1">
      <alignment horizontal="right" wrapText="1"/>
    </xf>
    <xf numFmtId="14" fontId="16" fillId="17" borderId="0" xfId="0" quotePrefix="1" applyNumberFormat="1" applyFont="1" applyFill="1" applyAlignment="1">
      <alignment horizontal="right" vertical="center"/>
    </xf>
    <xf numFmtId="14" fontId="4" fillId="17" borderId="0" xfId="0" applyNumberFormat="1" applyFont="1" applyFill="1" applyAlignment="1">
      <alignment horizontal="right" vertical="center" wrapText="1"/>
    </xf>
    <xf numFmtId="0" fontId="4" fillId="17" borderId="0" xfId="0" applyFont="1" applyFill="1" applyAlignment="1">
      <alignment vertical="center"/>
    </xf>
    <xf numFmtId="0" fontId="4" fillId="17" borderId="0" xfId="0" applyFont="1" applyFill="1"/>
    <xf numFmtId="0" fontId="3" fillId="17" borderId="11" xfId="0" applyFont="1" applyFill="1" applyBorder="1" applyAlignment="1">
      <alignment horizontal="right"/>
    </xf>
    <xf numFmtId="0" fontId="1" fillId="17" borderId="0" xfId="0" applyFont="1" applyFill="1" applyAlignment="1">
      <alignment vertical="center"/>
    </xf>
    <xf numFmtId="0" fontId="1" fillId="17" borderId="0" xfId="0" applyFont="1" applyFill="1"/>
    <xf numFmtId="0" fontId="1" fillId="17" borderId="0" xfId="0" applyFont="1" applyFill="1" applyAlignment="1">
      <alignment wrapText="1"/>
    </xf>
    <xf numFmtId="14" fontId="16" fillId="18" borderId="0" xfId="0" quotePrefix="1" applyNumberFormat="1" applyFont="1" applyFill="1"/>
    <xf numFmtId="14" fontId="4" fillId="18" borderId="0" xfId="0" applyNumberFormat="1" applyFont="1" applyFill="1" applyAlignment="1">
      <alignment horizontal="right" wrapText="1"/>
    </xf>
    <xf numFmtId="0" fontId="4" fillId="18" borderId="0" xfId="0" applyFont="1" applyFill="1"/>
    <xf numFmtId="0" fontId="3" fillId="18" borderId="11" xfId="0" applyFont="1" applyFill="1" applyBorder="1" applyAlignment="1">
      <alignment horizontal="right"/>
    </xf>
    <xf numFmtId="0" fontId="1" fillId="18" borderId="0" xfId="0" applyFont="1" applyFill="1"/>
    <xf numFmtId="0" fontId="4" fillId="16" borderId="0" xfId="0" applyFont="1" applyFill="1" applyAlignment="1">
      <alignment vertical="center"/>
    </xf>
    <xf numFmtId="14" fontId="16" fillId="19" borderId="0" xfId="0" quotePrefix="1" applyNumberFormat="1" applyFont="1" applyFill="1" applyAlignment="1">
      <alignment horizontal="right" vertical="center"/>
    </xf>
    <xf numFmtId="14" fontId="4" fillId="19" borderId="0" xfId="0" applyNumberFormat="1" applyFont="1" applyFill="1" applyAlignment="1">
      <alignment horizontal="right" vertical="center" wrapText="1"/>
    </xf>
    <xf numFmtId="0" fontId="3" fillId="19" borderId="11" xfId="0" applyFont="1" applyFill="1" applyBorder="1" applyAlignment="1">
      <alignment horizontal="right"/>
    </xf>
    <xf numFmtId="0" fontId="1" fillId="19" borderId="0" xfId="0" applyFont="1" applyFill="1"/>
    <xf numFmtId="0" fontId="1" fillId="19" borderId="0" xfId="0" applyFont="1" applyFill="1" applyAlignment="1">
      <alignment wrapText="1"/>
    </xf>
    <xf numFmtId="14" fontId="16" fillId="19" borderId="0" xfId="0" quotePrefix="1" applyNumberFormat="1" applyFont="1" applyFill="1"/>
    <xf numFmtId="14" fontId="4" fillId="19" borderId="0" xfId="0" applyNumberFormat="1" applyFont="1" applyFill="1" applyAlignment="1">
      <alignment horizontal="right" wrapText="1"/>
    </xf>
    <xf numFmtId="0" fontId="19" fillId="0" borderId="0" xfId="0" applyFont="1"/>
    <xf numFmtId="0" fontId="19" fillId="17" borderId="0" xfId="0" applyFont="1" applyFill="1" applyAlignment="1">
      <alignment vertical="center"/>
    </xf>
    <xf numFmtId="0" fontId="3" fillId="17" borderId="11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23" fillId="0" borderId="11" xfId="0" applyFont="1" applyBorder="1" applyAlignment="1">
      <alignment horizontal="right"/>
    </xf>
    <xf numFmtId="0" fontId="23" fillId="0" borderId="0" xfId="0" applyFont="1"/>
    <xf numFmtId="0" fontId="24" fillId="0" borderId="11" xfId="0" applyFont="1" applyBorder="1" applyAlignment="1">
      <alignment horizontal="right"/>
    </xf>
    <xf numFmtId="0" fontId="24" fillId="0" borderId="0" xfId="0" applyFont="1"/>
    <xf numFmtId="0" fontId="25" fillId="0" borderId="0" xfId="0" applyFont="1"/>
    <xf numFmtId="0" fontId="25" fillId="0" borderId="11" xfId="0" applyFont="1" applyBorder="1" applyAlignment="1">
      <alignment horizontal="right"/>
    </xf>
    <xf numFmtId="0" fontId="25" fillId="19" borderId="0" xfId="0" applyFont="1" applyFill="1"/>
    <xf numFmtId="0" fontId="25" fillId="19" borderId="11" xfId="0" applyFont="1" applyFill="1" applyBorder="1" applyAlignment="1">
      <alignment horizontal="right" vertical="center"/>
    </xf>
    <xf numFmtId="0" fontId="25" fillId="19" borderId="11" xfId="0" applyFont="1" applyFill="1" applyBorder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12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8" fillId="12" borderId="0" xfId="0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0" fontId="11" fillId="13" borderId="1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11" fillId="13" borderId="3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1" fillId="13" borderId="2" xfId="0" applyFont="1" applyFill="1" applyBorder="1" applyAlignment="1">
      <alignment horizontal="center" wrapText="1"/>
    </xf>
    <xf numFmtId="0" fontId="11" fillId="13" borderId="3" xfId="0" applyFont="1" applyFill="1" applyBorder="1" applyAlignment="1">
      <alignment horizontal="center" wrapText="1"/>
    </xf>
    <xf numFmtId="0" fontId="13" fillId="12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5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family val="2"/>
        <scheme val="none"/>
      </font>
    </dxf>
  </dxfs>
  <tableStyles count="0" defaultTableStyle="TableStyleMedium2" defaultPivotStyle="PivotStyleLight16"/>
  <colors>
    <mruColors>
      <color rgb="FF84A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5</xdr:col>
      <xdr:colOff>366593</xdr:colOff>
      <xdr:row>0</xdr:row>
      <xdr:rowOff>785836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8A3FF9-5F81-FFF2-0235-740C9C7DF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33350"/>
          <a:ext cx="2223968" cy="652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5</xdr:col>
      <xdr:colOff>366593</xdr:colOff>
      <xdr:row>0</xdr:row>
      <xdr:rowOff>785836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AB121-0842-45EF-8055-861F02F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863" y="133350"/>
          <a:ext cx="2443043" cy="652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0</xdr:row>
      <xdr:rowOff>133350</xdr:rowOff>
    </xdr:from>
    <xdr:to>
      <xdr:col>5</xdr:col>
      <xdr:colOff>366593</xdr:colOff>
      <xdr:row>0</xdr:row>
      <xdr:rowOff>785836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3423F2D-ED12-4EA2-92E2-1F3F853D0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133350"/>
          <a:ext cx="2223968" cy="6524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417E70-AD0F-4BF2-BAEA-01CDF1D0B763}" name="Table4" displayName="Table4" ref="A18:E53" totalsRowShown="0" headerRowDxfId="35" dataDxfId="34">
  <tableColumns count="5">
    <tableColumn id="1" xr3:uid="{66703B02-5A64-4814-BDF5-8BE4436FC6A0}" name="Start" dataDxfId="33">
      <calculatedColumnFormula>A18+14</calculatedColumnFormula>
    </tableColumn>
    <tableColumn id="2" xr3:uid="{0A3FAA81-7503-4ED8-94D4-310CBC5CE016}" name="End" dataDxfId="32">
      <calculatedColumnFormula>A19+13</calculatedColumnFormula>
    </tableColumn>
    <tableColumn id="3" xr3:uid="{2D090D97-5C8F-42D4-943A-C4E91A95DA46}" name="Hours at Primary Host Site" dataDxfId="31"/>
    <tableColumn id="4" xr3:uid="{6A78ABF3-94DB-4873-AB1B-992A60454773}" name="Extra Service Hours" dataDxfId="30"/>
    <tableColumn id="5" xr3:uid="{1A9FD361-70C2-4659-800C-3C8F8927E3CA}" name="Extra Service Location/Name" dataDxfId="2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AAE861-7219-4FD3-8136-E7F6AE40474F}" name="Table5" displayName="Table5" ref="G18:H46" totalsRowShown="0" headerRowDxfId="28" dataDxfId="27" tableBorderDxfId="26">
  <tableColumns count="2">
    <tableColumn id="1" xr3:uid="{F7A9E5D8-4565-4B39-AC55-CFF28F3906B8}" name="Training hours" dataDxfId="25"/>
    <tableColumn id="2" xr3:uid="{E535C3D2-3FEF-4503-A970-C9D3E542C390}" name="Training Details" dataDxfId="24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B01351-3C0A-44EA-8B52-FFE0AFBAB32F}" name="Table42" displayName="Table42" ref="A18:E53" totalsRowShown="0" headerRowDxfId="23" dataDxfId="22">
  <tableColumns count="5">
    <tableColumn id="1" xr3:uid="{6D1F6FE2-2B21-4886-BEBC-4984E0480D25}" name="Start" dataDxfId="21">
      <calculatedColumnFormula>A18+14</calculatedColumnFormula>
    </tableColumn>
    <tableColumn id="2" xr3:uid="{73998B2C-A1C8-4135-A7AC-D9DD1F2F28A5}" name="End" dataDxfId="20">
      <calculatedColumnFormula>A19+13</calculatedColumnFormula>
    </tableColumn>
    <tableColumn id="3" xr3:uid="{F972A046-5073-4466-8F6D-58DFBEA2D470}" name="Hours at Primary Host Site" dataDxfId="19"/>
    <tableColumn id="4" xr3:uid="{08458F1E-F966-4D7A-928E-4B864ADDD0BD}" name="Extra Service Hours" dataDxfId="18"/>
    <tableColumn id="5" xr3:uid="{B6A25A94-C9A2-4710-A404-04E9C27E1D4B}" name="Extra Service Location/Name" dataDxfId="17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C7546C-5445-4883-802A-97E66FCBB165}" name="Table53" displayName="Table53" ref="G18:H46" totalsRowShown="0" headerRowDxfId="16" dataDxfId="15" tableBorderDxfId="14">
  <tableColumns count="2">
    <tableColumn id="1" xr3:uid="{B9317B92-0E5A-41AE-8BF2-D3898FAF606E}" name="Training hours" dataDxfId="13"/>
    <tableColumn id="2" xr3:uid="{FB85669E-4DD0-4B62-8A5E-FC661F60FA84}" name="Training Details" dataDxfId="12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F4ACC5-9144-4AFD-BA9A-823248F8DDE0}" name="Table44" displayName="Table44" ref="A18:E53" totalsRowShown="0" headerRowDxfId="11" dataDxfId="10">
  <tableColumns count="5">
    <tableColumn id="1" xr3:uid="{C522D030-ED6E-4C13-BCC7-3EDA15CE604A}" name="Start" dataDxfId="9">
      <calculatedColumnFormula>A18+14</calculatedColumnFormula>
    </tableColumn>
    <tableColumn id="2" xr3:uid="{92108B29-4D5B-4A5E-8BFB-E05B6B8C9B5D}" name="End" dataDxfId="8">
      <calculatedColumnFormula>A19+13</calculatedColumnFormula>
    </tableColumn>
    <tableColumn id="3" xr3:uid="{F3832118-7056-4651-9A9F-167762955F05}" name="Hours at Primary Host Site (add hours here)" dataDxfId="7"/>
    <tableColumn id="4" xr3:uid="{72178372-2E08-4726-B2AC-9E9DE50B72AC}" name="Extra Service Hours" dataDxfId="6"/>
    <tableColumn id="5" xr3:uid="{0A348E86-7A03-4402-A1C7-C799CDC18FE0}" name="Extra Service Location/Name" dataDxfId="5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F901111-4E53-48E7-BCB2-D5DC9FC0A842}" name="Table57" displayName="Table57" ref="G18:H46" totalsRowShown="0" headerRowDxfId="4" dataDxfId="3" tableBorderDxfId="2">
  <tableColumns count="2">
    <tableColumn id="1" xr3:uid="{B0A5502A-AB5C-4BCE-B7B6-6E6C0FEC159E}" name="Training hours (add hours here)" dataDxfId="1"/>
    <tableColumn id="2" xr3:uid="{C271B868-9B07-4CE2-B010-72A94DECC920}" name="Training Details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E164-0114-4D6E-A280-FF5996729F85}">
  <dimension ref="A2:K21"/>
  <sheetViews>
    <sheetView workbookViewId="0">
      <selection activeCell="I21" sqref="I21"/>
    </sheetView>
  </sheetViews>
  <sheetFormatPr defaultRowHeight="14.25"/>
  <sheetData>
    <row r="2" spans="1:11" ht="15.75">
      <c r="A2" s="37" t="s">
        <v>0</v>
      </c>
      <c r="B2" s="35"/>
      <c r="C2" s="35"/>
      <c r="D2" s="35"/>
      <c r="E2" s="35"/>
      <c r="F2" s="35"/>
      <c r="G2" s="35"/>
    </row>
    <row r="3" spans="1:11" ht="15.75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5.75">
      <c r="A4" s="35"/>
      <c r="B4" s="35"/>
      <c r="C4" s="35"/>
      <c r="D4" s="35"/>
      <c r="E4" s="35"/>
      <c r="F4" s="35"/>
      <c r="G4" s="35"/>
    </row>
    <row r="5" spans="1:11" ht="15.75">
      <c r="A5" s="35"/>
      <c r="B5" s="36" t="s">
        <v>2</v>
      </c>
      <c r="C5" s="35"/>
      <c r="D5" s="35"/>
      <c r="E5" s="35"/>
      <c r="F5" s="35"/>
      <c r="G5" s="35"/>
    </row>
    <row r="6" spans="1:11" ht="15.75">
      <c r="A6" s="35"/>
      <c r="B6" s="35"/>
      <c r="C6" s="35"/>
      <c r="D6" s="35"/>
      <c r="E6" s="35"/>
      <c r="F6" s="35"/>
      <c r="G6" s="35"/>
    </row>
    <row r="7" spans="1:11" ht="15.75">
      <c r="A7" s="35"/>
      <c r="B7" s="36" t="s">
        <v>3</v>
      </c>
      <c r="C7" s="35"/>
      <c r="D7" s="35"/>
      <c r="E7" s="35"/>
      <c r="F7" s="35"/>
      <c r="G7" s="35"/>
    </row>
    <row r="8" spans="1:11" ht="15.75">
      <c r="A8" s="35"/>
      <c r="B8" s="35"/>
      <c r="C8" s="35"/>
      <c r="D8" s="35"/>
      <c r="E8" s="35"/>
      <c r="F8" s="35"/>
      <c r="G8" s="35"/>
    </row>
    <row r="9" spans="1:11" ht="15.75">
      <c r="A9" s="35"/>
      <c r="B9" s="36" t="s">
        <v>4</v>
      </c>
      <c r="C9" s="35"/>
      <c r="D9" s="35"/>
      <c r="E9" s="35"/>
      <c r="F9" s="35"/>
      <c r="G9" s="35"/>
    </row>
    <row r="10" spans="1:11" ht="15.75">
      <c r="A10" s="35"/>
      <c r="B10" s="35"/>
      <c r="C10" s="35"/>
      <c r="D10" s="35"/>
      <c r="E10" s="35"/>
      <c r="F10" s="35"/>
      <c r="G10" s="35"/>
    </row>
    <row r="11" spans="1:11" ht="15.75">
      <c r="A11" s="35"/>
      <c r="B11" s="36" t="s">
        <v>5</v>
      </c>
      <c r="C11" s="35"/>
      <c r="D11" s="35"/>
      <c r="E11" s="35"/>
      <c r="F11" s="35"/>
      <c r="G11" s="35"/>
    </row>
    <row r="12" spans="1:11" ht="15.75">
      <c r="A12" s="35"/>
      <c r="B12" s="35"/>
      <c r="C12" s="35" t="s">
        <v>6</v>
      </c>
      <c r="D12" s="35"/>
      <c r="E12" s="35"/>
      <c r="F12" s="35"/>
      <c r="G12" s="35"/>
    </row>
    <row r="13" spans="1:11" ht="15.75">
      <c r="A13" s="35"/>
      <c r="B13" s="35"/>
      <c r="C13" s="35" t="s">
        <v>7</v>
      </c>
      <c r="D13" s="35"/>
      <c r="E13" s="35"/>
      <c r="F13" s="35"/>
      <c r="G13" s="35"/>
    </row>
    <row r="14" spans="1:11" ht="15.75">
      <c r="A14" s="35"/>
      <c r="B14" s="35"/>
      <c r="C14" s="35"/>
      <c r="D14" s="35"/>
      <c r="E14" s="35"/>
      <c r="F14" s="35"/>
      <c r="G14" s="35"/>
    </row>
    <row r="15" spans="1:11" ht="15.75">
      <c r="A15" s="35"/>
      <c r="B15" s="36" t="s">
        <v>8</v>
      </c>
      <c r="C15" s="35"/>
      <c r="D15" s="35"/>
      <c r="E15" s="35"/>
      <c r="F15" s="35"/>
      <c r="G15" s="35"/>
    </row>
    <row r="16" spans="1:11" ht="15.75">
      <c r="A16" s="35"/>
      <c r="B16" s="36"/>
      <c r="C16" s="36" t="s">
        <v>9</v>
      </c>
      <c r="D16" s="35"/>
      <c r="E16" s="35"/>
      <c r="F16" s="35"/>
      <c r="G16" s="35"/>
    </row>
    <row r="17" spans="1:7" ht="15.75">
      <c r="A17" s="35"/>
      <c r="B17" s="35"/>
      <c r="C17" s="35"/>
      <c r="D17" s="35"/>
      <c r="E17" s="35"/>
      <c r="F17" s="35"/>
      <c r="G17" s="35"/>
    </row>
    <row r="18" spans="1:7" ht="15.75">
      <c r="A18" s="35"/>
      <c r="B18" s="36" t="s">
        <v>10</v>
      </c>
      <c r="C18" s="35"/>
      <c r="D18" s="35"/>
      <c r="E18" s="35"/>
      <c r="F18" s="35"/>
      <c r="G18" s="35"/>
    </row>
    <row r="19" spans="1:7" ht="15.75">
      <c r="A19" s="35"/>
      <c r="B19" s="35"/>
      <c r="C19" s="35"/>
      <c r="D19" s="35"/>
      <c r="E19" s="35"/>
      <c r="F19" s="35"/>
      <c r="G19" s="35"/>
    </row>
    <row r="20" spans="1:7" ht="15.75">
      <c r="A20" s="35"/>
      <c r="B20" s="35"/>
      <c r="C20" s="35"/>
      <c r="D20" s="35"/>
      <c r="E20" s="35"/>
      <c r="F20" s="35"/>
      <c r="G20" s="35"/>
    </row>
    <row r="21" spans="1:7" ht="15.75">
      <c r="A21" s="35"/>
      <c r="B21" s="35"/>
      <c r="C21" s="35"/>
      <c r="D21" s="35"/>
      <c r="E21" s="35"/>
      <c r="F21" s="35"/>
      <c r="G21" s="35"/>
    </row>
  </sheetData>
  <mergeCells count="1"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E4FFB-E798-48DE-80C7-D6FF77BBA15F}">
  <dimension ref="A1:O53"/>
  <sheetViews>
    <sheetView topLeftCell="A12" workbookViewId="0">
      <selection activeCell="K39" sqref="K39"/>
    </sheetView>
  </sheetViews>
  <sheetFormatPr defaultColWidth="0" defaultRowHeight="16.5" customHeight="1" zeroHeight="1"/>
  <cols>
    <col min="1" max="1" width="20.7109375" style="48" customWidth="1"/>
    <col min="2" max="2" width="20.7109375" style="46" customWidth="1"/>
    <col min="3" max="9" width="22.7109375" style="46" customWidth="1"/>
    <col min="10" max="10" width="5.42578125" style="46" customWidth="1"/>
    <col min="11" max="11" width="47.7109375" style="46" customWidth="1"/>
    <col min="12" max="15" width="0" style="1" hidden="1" customWidth="1"/>
    <col min="16" max="16384" width="9.140625" style="1" hidden="1"/>
  </cols>
  <sheetData>
    <row r="1" spans="1:11" ht="71.25" customHeight="1">
      <c r="A1" s="106"/>
      <c r="B1" s="106"/>
      <c r="C1" s="106"/>
      <c r="D1" s="106"/>
      <c r="E1" s="106"/>
      <c r="F1" s="106"/>
      <c r="G1" s="106"/>
      <c r="H1" s="106"/>
      <c r="I1" s="106"/>
      <c r="J1" s="103"/>
      <c r="K1" s="103"/>
    </row>
    <row r="2" spans="1:11" ht="22.5">
      <c r="A2" s="108" t="s">
        <v>11</v>
      </c>
      <c r="B2" s="108"/>
      <c r="C2" s="108"/>
      <c r="D2" s="108"/>
      <c r="E2" s="108"/>
      <c r="F2" s="108"/>
      <c r="G2" s="108"/>
      <c r="H2" s="108"/>
      <c r="I2" s="108"/>
      <c r="J2" s="1"/>
      <c r="K2" s="1"/>
    </row>
    <row r="3" spans="1:11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8.5" customHeight="1">
      <c r="A4" s="1"/>
      <c r="B4" s="1"/>
      <c r="C4" s="1"/>
      <c r="D4" s="11" t="s">
        <v>12</v>
      </c>
      <c r="E4" s="107" t="s">
        <v>13</v>
      </c>
      <c r="F4" s="107"/>
      <c r="G4" s="1"/>
      <c r="H4" s="1"/>
      <c r="I4" s="1"/>
      <c r="J4" s="1"/>
      <c r="K4" s="1"/>
    </row>
    <row r="5" spans="1:11">
      <c r="A5" s="10"/>
      <c r="B5" s="1"/>
      <c r="C5" s="2"/>
      <c r="D5" s="104"/>
      <c r="E5" s="6"/>
      <c r="F5" s="104"/>
      <c r="G5" s="6"/>
      <c r="H5" s="1"/>
      <c r="I5" s="1"/>
      <c r="J5" s="1"/>
      <c r="K5" s="1"/>
    </row>
    <row r="6" spans="1:11">
      <c r="A6" s="10" t="s">
        <v>14</v>
      </c>
      <c r="B6" s="12">
        <v>45880</v>
      </c>
      <c r="C6" s="10" t="s">
        <v>15</v>
      </c>
      <c r="D6" s="12">
        <v>46234</v>
      </c>
      <c r="E6" s="1"/>
      <c r="F6" s="1"/>
      <c r="G6" s="1"/>
      <c r="H6" s="1"/>
      <c r="I6" s="1"/>
      <c r="J6" s="1"/>
      <c r="K6" s="1"/>
    </row>
    <row r="7" spans="1:11" ht="28.5">
      <c r="A7" s="10" t="s">
        <v>16</v>
      </c>
      <c r="B7" s="13"/>
      <c r="C7" s="10"/>
      <c r="D7" s="6"/>
      <c r="E7" s="1"/>
      <c r="F7" s="1"/>
      <c r="G7" s="1"/>
      <c r="H7" s="1"/>
      <c r="I7" s="1"/>
      <c r="J7" s="1"/>
      <c r="K7" s="1"/>
    </row>
    <row r="8" spans="1:11">
      <c r="A8" s="10"/>
      <c r="B8" s="14"/>
      <c r="C8" s="10"/>
      <c r="D8" s="6"/>
      <c r="E8" s="1"/>
      <c r="F8" s="1"/>
      <c r="G8" s="1"/>
      <c r="H8" s="1"/>
      <c r="I8" s="1"/>
      <c r="J8" s="1"/>
      <c r="K8" s="1"/>
    </row>
    <row r="9" spans="1:11">
      <c r="A9" s="114" t="s">
        <v>17</v>
      </c>
      <c r="B9" s="115"/>
      <c r="C9" s="115"/>
      <c r="D9" s="116"/>
      <c r="E9" s="1"/>
      <c r="F9" s="111" t="s">
        <v>17</v>
      </c>
      <c r="G9" s="112"/>
      <c r="H9" s="112"/>
      <c r="I9" s="113"/>
      <c r="J9" s="1"/>
      <c r="K9" s="1"/>
    </row>
    <row r="10" spans="1:11">
      <c r="A10" s="120" t="s">
        <v>18</v>
      </c>
      <c r="B10" s="121"/>
      <c r="C10" s="122" t="s">
        <v>19</v>
      </c>
      <c r="D10" s="123"/>
      <c r="E10" s="1"/>
      <c r="F10" s="124" t="s">
        <v>20</v>
      </c>
      <c r="G10" s="125"/>
      <c r="H10" s="125"/>
      <c r="I10" s="126"/>
      <c r="J10" s="1"/>
      <c r="K10" s="1"/>
    </row>
    <row r="11" spans="1:11" ht="25.5">
      <c r="A11" s="17" t="s">
        <v>21</v>
      </c>
      <c r="B11" s="16">
        <f>SUM(I19:I45)</f>
        <v>0</v>
      </c>
      <c r="C11" s="15" t="s">
        <v>21</v>
      </c>
      <c r="D11" s="18">
        <f>450-B11</f>
        <v>450</v>
      </c>
      <c r="E11" s="1"/>
      <c r="F11" s="26" t="s">
        <v>22</v>
      </c>
      <c r="G11" s="16">
        <f>D11</f>
        <v>450</v>
      </c>
      <c r="H11" s="27" t="s">
        <v>23</v>
      </c>
      <c r="I11" s="28">
        <f>DATEDIF(B6,D6, "d")/7-B7</f>
        <v>50.571428571428569</v>
      </c>
      <c r="J11" s="1"/>
      <c r="K11" s="1"/>
    </row>
    <row r="12" spans="1:11" ht="48" customHeight="1">
      <c r="A12" s="19" t="s">
        <v>24</v>
      </c>
      <c r="B12" s="20">
        <f>SUM(F19:F45)</f>
        <v>0</v>
      </c>
      <c r="C12" s="21" t="s">
        <v>24</v>
      </c>
      <c r="D12" s="22">
        <f>D11-D13</f>
        <v>360</v>
      </c>
      <c r="E12" s="1"/>
      <c r="F12" s="29" t="s">
        <v>25</v>
      </c>
      <c r="G12" s="30">
        <f>G11/I11</f>
        <v>8.898305084745763</v>
      </c>
      <c r="H12" s="31" t="s">
        <v>26</v>
      </c>
      <c r="I12" s="32">
        <f>G12*2</f>
        <v>17.796610169491526</v>
      </c>
      <c r="J12" s="1"/>
      <c r="K12" s="1"/>
    </row>
    <row r="13" spans="1:11" ht="35.25" customHeight="1">
      <c r="A13" s="23" t="s">
        <v>27</v>
      </c>
      <c r="B13" s="49">
        <f>SUM(G19:G46)</f>
        <v>0</v>
      </c>
      <c r="C13" s="24" t="s">
        <v>27</v>
      </c>
      <c r="D13" s="25">
        <f>90-B13</f>
        <v>90</v>
      </c>
      <c r="E13" s="1"/>
      <c r="F13" s="1"/>
      <c r="G13" s="1"/>
      <c r="H13" s="1"/>
      <c r="I13" s="1"/>
      <c r="J13" s="1"/>
      <c r="K13" s="1"/>
    </row>
    <row r="14" spans="1:11">
      <c r="A14" s="15"/>
      <c r="B14" s="16"/>
      <c r="C14" s="15"/>
      <c r="D14" s="16"/>
      <c r="E14" s="1"/>
      <c r="F14" s="1"/>
      <c r="G14" s="1"/>
      <c r="H14" s="1"/>
      <c r="I14" s="1"/>
      <c r="J14" s="1"/>
      <c r="K14" s="1"/>
    </row>
    <row r="15" spans="1:11">
      <c r="A15" s="15"/>
      <c r="B15" s="16"/>
      <c r="C15" s="15"/>
      <c r="D15" s="16"/>
      <c r="E15" s="1"/>
      <c r="F15" s="1"/>
      <c r="G15" s="1"/>
      <c r="H15" s="1"/>
      <c r="I15" s="1"/>
      <c r="J15" s="1"/>
      <c r="K15" s="1"/>
    </row>
    <row r="16" spans="1:11">
      <c r="A16" s="2"/>
      <c r="B16" s="1"/>
      <c r="C16" s="117" t="s">
        <v>28</v>
      </c>
      <c r="D16" s="117"/>
      <c r="E16" s="117"/>
      <c r="F16" s="1"/>
      <c r="G16" s="119" t="s">
        <v>28</v>
      </c>
      <c r="H16" s="119"/>
      <c r="I16" s="1"/>
      <c r="J16" s="1"/>
      <c r="K16" s="1"/>
    </row>
    <row r="17" spans="1:15" s="2" customFormat="1" ht="25.5" customHeight="1">
      <c r="A17" s="109" t="s">
        <v>29</v>
      </c>
      <c r="B17" s="109"/>
      <c r="C17" s="118" t="s">
        <v>30</v>
      </c>
      <c r="D17" s="118"/>
      <c r="E17" s="118"/>
      <c r="F17" s="33" t="s">
        <v>31</v>
      </c>
      <c r="G17" s="110" t="s">
        <v>32</v>
      </c>
      <c r="H17" s="110"/>
      <c r="I17" s="33" t="s">
        <v>31</v>
      </c>
    </row>
    <row r="18" spans="1:15" s="2" customFormat="1" ht="30">
      <c r="A18" s="5" t="s">
        <v>33</v>
      </c>
      <c r="B18" s="5" t="s">
        <v>34</v>
      </c>
      <c r="C18" s="9" t="s">
        <v>35</v>
      </c>
      <c r="D18" s="7" t="s">
        <v>36</v>
      </c>
      <c r="E18" s="7" t="s">
        <v>37</v>
      </c>
      <c r="F18" s="34" t="s">
        <v>38</v>
      </c>
      <c r="G18" s="8" t="s">
        <v>39</v>
      </c>
      <c r="H18" s="8" t="s">
        <v>40</v>
      </c>
      <c r="I18" s="34" t="s">
        <v>41</v>
      </c>
      <c r="J18" s="103"/>
      <c r="K18" s="3" t="s">
        <v>42</v>
      </c>
      <c r="L18" s="1"/>
      <c r="M18" s="1"/>
      <c r="N18" s="1"/>
      <c r="O18" s="1"/>
    </row>
    <row r="19" spans="1:15" s="42" customFormat="1" ht="18" customHeight="1">
      <c r="A19" s="38">
        <v>45880</v>
      </c>
      <c r="B19" s="38">
        <f>A19+13</f>
        <v>45893</v>
      </c>
      <c r="C19" s="39"/>
      <c r="D19" s="39"/>
      <c r="E19" s="39"/>
      <c r="F19" s="40">
        <f>C19+D19</f>
        <v>0</v>
      </c>
      <c r="G19" s="41"/>
      <c r="H19" s="41"/>
      <c r="I19" s="40">
        <f>F19+G19</f>
        <v>0</v>
      </c>
    </row>
    <row r="20" spans="1:15" ht="18" customHeight="1">
      <c r="A20" s="50">
        <f>B19+1</f>
        <v>45894</v>
      </c>
      <c r="B20" s="38">
        <f t="shared" ref="B20:B43" si="0">A20+13</f>
        <v>45907</v>
      </c>
      <c r="C20" s="94"/>
      <c r="D20" s="94"/>
      <c r="E20" s="94"/>
      <c r="F20" s="93">
        <f t="shared" ref="F20" si="1">C20+D20</f>
        <v>0</v>
      </c>
      <c r="G20" s="94"/>
      <c r="H20" s="94"/>
      <c r="I20" s="93">
        <f t="shared" ref="I20:I44" si="2">F20+G20</f>
        <v>0</v>
      </c>
      <c r="J20" s="1"/>
      <c r="K20" s="1" t="s">
        <v>43</v>
      </c>
    </row>
    <row r="21" spans="1:15" ht="18" customHeight="1">
      <c r="A21" s="50">
        <f t="shared" ref="A21:A44" si="3">A20+14</f>
        <v>45908</v>
      </c>
      <c r="B21" s="38">
        <f t="shared" si="0"/>
        <v>45921</v>
      </c>
      <c r="C21" s="96"/>
      <c r="D21" s="96"/>
      <c r="E21" s="96"/>
      <c r="F21" s="95">
        <f>C21+D21</f>
        <v>0</v>
      </c>
      <c r="G21" s="96"/>
      <c r="H21" s="87" t="s">
        <v>44</v>
      </c>
      <c r="I21" s="40">
        <f t="shared" si="2"/>
        <v>0</v>
      </c>
      <c r="J21" s="1"/>
      <c r="K21" s="1"/>
    </row>
    <row r="22" spans="1:15" ht="18" customHeight="1">
      <c r="A22" s="50">
        <f t="shared" si="3"/>
        <v>45922</v>
      </c>
      <c r="B22" s="38">
        <f t="shared" si="0"/>
        <v>45935</v>
      </c>
      <c r="C22" s="96"/>
      <c r="D22" s="97"/>
      <c r="E22" s="97"/>
      <c r="F22" s="98">
        <f>C22+D22</f>
        <v>0</v>
      </c>
      <c r="G22" s="96"/>
      <c r="H22" s="87" t="s">
        <v>44</v>
      </c>
      <c r="I22" s="40">
        <f t="shared" si="2"/>
        <v>0</v>
      </c>
      <c r="J22" s="1"/>
      <c r="K22" s="1"/>
    </row>
    <row r="23" spans="1:15" ht="18" customHeight="1">
      <c r="A23" s="50">
        <f t="shared" si="3"/>
        <v>45936</v>
      </c>
      <c r="B23" s="38">
        <f t="shared" si="0"/>
        <v>45949</v>
      </c>
      <c r="C23" s="96"/>
      <c r="D23" s="97"/>
      <c r="E23" s="97"/>
      <c r="F23" s="98">
        <f>C23+D23</f>
        <v>0</v>
      </c>
      <c r="G23" s="96"/>
      <c r="H23" s="87" t="s">
        <v>44</v>
      </c>
      <c r="I23" s="40">
        <f t="shared" si="2"/>
        <v>0</v>
      </c>
      <c r="J23" s="1"/>
      <c r="K23" s="1"/>
    </row>
    <row r="24" spans="1:15" ht="18" customHeight="1">
      <c r="A24" s="50">
        <f t="shared" si="3"/>
        <v>45950</v>
      </c>
      <c r="B24" s="38">
        <f t="shared" si="0"/>
        <v>45963</v>
      </c>
      <c r="C24" s="96"/>
      <c r="D24" s="97"/>
      <c r="E24" s="97"/>
      <c r="F24" s="98">
        <f>C24+D24</f>
        <v>0</v>
      </c>
      <c r="G24" s="96"/>
      <c r="H24" s="87" t="s">
        <v>44</v>
      </c>
      <c r="I24" s="40">
        <f t="shared" si="2"/>
        <v>0</v>
      </c>
      <c r="J24" s="1"/>
      <c r="K24" s="1"/>
    </row>
    <row r="25" spans="1:15" ht="18" customHeight="1">
      <c r="A25" s="50">
        <f t="shared" si="3"/>
        <v>45964</v>
      </c>
      <c r="B25" s="38">
        <f t="shared" si="0"/>
        <v>45977</v>
      </c>
      <c r="C25" s="96"/>
      <c r="D25" s="97"/>
      <c r="E25" s="97"/>
      <c r="F25" s="98">
        <f>C25+D25</f>
        <v>0</v>
      </c>
      <c r="G25" s="96"/>
      <c r="H25" s="87" t="s">
        <v>44</v>
      </c>
      <c r="I25" s="40">
        <f t="shared" si="2"/>
        <v>0</v>
      </c>
      <c r="J25" s="1"/>
      <c r="K25" s="1" t="s">
        <v>45</v>
      </c>
    </row>
    <row r="26" spans="1:15" ht="18" customHeight="1">
      <c r="A26" s="50">
        <f t="shared" si="3"/>
        <v>45978</v>
      </c>
      <c r="B26" s="38">
        <f t="shared" si="0"/>
        <v>45991</v>
      </c>
      <c r="C26" s="96"/>
      <c r="D26" s="97"/>
      <c r="E26" s="97"/>
      <c r="F26" s="98">
        <f>C26+D26</f>
        <v>0</v>
      </c>
      <c r="G26" s="96"/>
      <c r="H26" s="1"/>
      <c r="I26" s="40">
        <f t="shared" si="2"/>
        <v>0</v>
      </c>
      <c r="J26" s="1"/>
      <c r="K26" s="1" t="s">
        <v>46</v>
      </c>
    </row>
    <row r="27" spans="1:15" ht="18" customHeight="1">
      <c r="A27" s="50">
        <f t="shared" si="3"/>
        <v>45992</v>
      </c>
      <c r="B27" s="38">
        <f t="shared" si="0"/>
        <v>46005</v>
      </c>
      <c r="C27" s="96"/>
      <c r="D27" s="97"/>
      <c r="E27" s="97"/>
      <c r="F27" s="98">
        <f>C27+D27</f>
        <v>0</v>
      </c>
      <c r="G27" s="96"/>
      <c r="H27" s="87" t="s">
        <v>44</v>
      </c>
      <c r="I27" s="40">
        <f t="shared" si="2"/>
        <v>0</v>
      </c>
      <c r="J27" s="1"/>
      <c r="K27" s="1"/>
    </row>
    <row r="28" spans="1:15" ht="48" customHeight="1">
      <c r="A28" s="80">
        <f t="shared" si="3"/>
        <v>46006</v>
      </c>
      <c r="B28" s="81">
        <f t="shared" si="0"/>
        <v>46019</v>
      </c>
      <c r="C28" s="99"/>
      <c r="D28" s="99"/>
      <c r="E28" s="99"/>
      <c r="F28" s="100">
        <f>C28+D28</f>
        <v>0</v>
      </c>
      <c r="G28" s="83"/>
      <c r="H28" s="83"/>
      <c r="I28" s="82">
        <f t="shared" si="2"/>
        <v>0</v>
      </c>
      <c r="J28" s="83"/>
      <c r="K28" s="84" t="s">
        <v>47</v>
      </c>
    </row>
    <row r="29" spans="1:15" ht="18" customHeight="1">
      <c r="A29" s="85">
        <f t="shared" si="3"/>
        <v>46020</v>
      </c>
      <c r="B29" s="86">
        <f t="shared" si="0"/>
        <v>46033</v>
      </c>
      <c r="C29" s="99"/>
      <c r="D29" s="99"/>
      <c r="E29" s="99"/>
      <c r="F29" s="101">
        <f>C29+D29</f>
        <v>0</v>
      </c>
      <c r="G29" s="83"/>
      <c r="H29" s="83"/>
      <c r="I29" s="82">
        <f t="shared" si="2"/>
        <v>0</v>
      </c>
      <c r="J29" s="83"/>
      <c r="K29" s="83" t="s">
        <v>48</v>
      </c>
    </row>
    <row r="30" spans="1:15" ht="18" customHeight="1">
      <c r="A30" s="85">
        <f t="shared" si="3"/>
        <v>46034</v>
      </c>
      <c r="B30" s="86">
        <f t="shared" si="0"/>
        <v>46047</v>
      </c>
      <c r="C30" s="99"/>
      <c r="D30" s="99"/>
      <c r="E30" s="99"/>
      <c r="F30" s="101">
        <f>C30+D30</f>
        <v>0</v>
      </c>
      <c r="G30" s="83"/>
      <c r="H30" s="83"/>
      <c r="I30" s="82">
        <f t="shared" si="2"/>
        <v>0</v>
      </c>
      <c r="J30" s="83"/>
      <c r="K30" s="83"/>
    </row>
    <row r="31" spans="1:15" ht="18" customHeight="1">
      <c r="A31" s="50">
        <f>A30+14</f>
        <v>46048</v>
      </c>
      <c r="B31" s="38">
        <f t="shared" si="0"/>
        <v>46061</v>
      </c>
      <c r="C31" s="102"/>
      <c r="D31" s="102"/>
      <c r="E31" s="102"/>
      <c r="F31" s="98">
        <f>C31+D31</f>
        <v>0</v>
      </c>
      <c r="G31" s="1"/>
      <c r="H31" s="87" t="s">
        <v>44</v>
      </c>
      <c r="I31" s="40">
        <f t="shared" si="2"/>
        <v>0</v>
      </c>
      <c r="J31" s="1"/>
      <c r="K31" s="1" t="s">
        <v>49</v>
      </c>
    </row>
    <row r="32" spans="1:15" ht="18" customHeight="1">
      <c r="A32" s="50">
        <f t="shared" si="3"/>
        <v>46062</v>
      </c>
      <c r="B32" s="38">
        <f t="shared" si="0"/>
        <v>46075</v>
      </c>
      <c r="C32" s="4"/>
      <c r="D32" s="4"/>
      <c r="E32" s="4"/>
      <c r="F32" s="40">
        <f>C32+D32</f>
        <v>0</v>
      </c>
      <c r="G32" s="1"/>
      <c r="H32" s="87" t="s">
        <v>44</v>
      </c>
      <c r="I32" s="40">
        <f t="shared" si="2"/>
        <v>0</v>
      </c>
      <c r="J32" s="1"/>
      <c r="K32" s="1" t="s">
        <v>50</v>
      </c>
    </row>
    <row r="33" spans="1:11" ht="18" customHeight="1">
      <c r="A33" s="50">
        <f t="shared" si="3"/>
        <v>46076</v>
      </c>
      <c r="B33" s="38">
        <f t="shared" si="0"/>
        <v>46089</v>
      </c>
      <c r="C33" s="4"/>
      <c r="D33" s="4"/>
      <c r="E33" s="4"/>
      <c r="F33" s="40">
        <f>C33+D33</f>
        <v>0</v>
      </c>
      <c r="G33" s="1"/>
      <c r="H33" s="87" t="s">
        <v>44</v>
      </c>
      <c r="I33" s="40">
        <f t="shared" si="2"/>
        <v>0</v>
      </c>
      <c r="J33" s="1"/>
      <c r="K33" s="1"/>
    </row>
    <row r="34" spans="1:11" ht="18" customHeight="1">
      <c r="A34" s="50">
        <f t="shared" si="3"/>
        <v>46090</v>
      </c>
      <c r="B34" s="38">
        <f t="shared" si="0"/>
        <v>46103</v>
      </c>
      <c r="C34" s="4"/>
      <c r="D34" s="4"/>
      <c r="E34" s="4"/>
      <c r="F34" s="40">
        <f>C34+D34</f>
        <v>0</v>
      </c>
      <c r="G34" s="1"/>
      <c r="H34" s="87" t="s">
        <v>44</v>
      </c>
      <c r="I34" s="40">
        <f t="shared" si="2"/>
        <v>0</v>
      </c>
      <c r="J34" s="1"/>
      <c r="K34" s="1"/>
    </row>
    <row r="35" spans="1:11" ht="47.25" customHeight="1">
      <c r="A35" s="66">
        <f t="shared" si="3"/>
        <v>46104</v>
      </c>
      <c r="B35" s="67">
        <f t="shared" si="0"/>
        <v>46117</v>
      </c>
      <c r="C35" s="69"/>
      <c r="D35" s="69"/>
      <c r="E35" s="69"/>
      <c r="F35" s="89">
        <f>C35+D35</f>
        <v>0</v>
      </c>
      <c r="G35" s="72"/>
      <c r="H35" s="88" t="s">
        <v>44</v>
      </c>
      <c r="I35" s="70">
        <f t="shared" si="2"/>
        <v>0</v>
      </c>
      <c r="J35" s="72"/>
      <c r="K35" s="73" t="s">
        <v>51</v>
      </c>
    </row>
    <row r="36" spans="1:11" ht="18" customHeight="1">
      <c r="A36" s="50">
        <f t="shared" si="3"/>
        <v>46118</v>
      </c>
      <c r="B36" s="38">
        <f t="shared" si="0"/>
        <v>46131</v>
      </c>
      <c r="C36" s="4"/>
      <c r="D36" s="4"/>
      <c r="E36" s="4"/>
      <c r="F36" s="40">
        <f>C36+D36</f>
        <v>0</v>
      </c>
      <c r="G36" s="1"/>
      <c r="H36" s="87" t="s">
        <v>44</v>
      </c>
      <c r="I36" s="40">
        <f t="shared" si="2"/>
        <v>0</v>
      </c>
      <c r="J36" s="1"/>
      <c r="K36" s="1"/>
    </row>
    <row r="37" spans="1:11" ht="18" customHeight="1">
      <c r="A37" s="50">
        <f t="shared" si="3"/>
        <v>46132</v>
      </c>
      <c r="B37" s="38">
        <f t="shared" si="0"/>
        <v>46145</v>
      </c>
      <c r="C37" s="4"/>
      <c r="D37" s="4"/>
      <c r="E37" s="4"/>
      <c r="F37" s="40">
        <f>C37+D37</f>
        <v>0</v>
      </c>
      <c r="G37" s="1"/>
      <c r="H37" s="87" t="s">
        <v>44</v>
      </c>
      <c r="I37" s="40">
        <f t="shared" si="2"/>
        <v>0</v>
      </c>
      <c r="J37" s="1"/>
      <c r="K37" s="1"/>
    </row>
    <row r="38" spans="1:11" ht="18" customHeight="1">
      <c r="A38" s="50">
        <f t="shared" si="3"/>
        <v>46146</v>
      </c>
      <c r="B38" s="38">
        <f t="shared" si="0"/>
        <v>46159</v>
      </c>
      <c r="C38" s="4"/>
      <c r="D38" s="4"/>
      <c r="E38" s="4"/>
      <c r="F38" s="40">
        <f>C38+D38</f>
        <v>0</v>
      </c>
      <c r="G38" s="1"/>
      <c r="H38" s="87" t="s">
        <v>44</v>
      </c>
      <c r="I38" s="40">
        <f t="shared" si="2"/>
        <v>0</v>
      </c>
      <c r="J38" s="1"/>
      <c r="K38" s="1"/>
    </row>
    <row r="39" spans="1:11" ht="18" customHeight="1">
      <c r="A39" s="50">
        <f t="shared" si="3"/>
        <v>46160</v>
      </c>
      <c r="B39" s="38">
        <f t="shared" si="0"/>
        <v>46173</v>
      </c>
      <c r="C39" s="4"/>
      <c r="D39" s="4"/>
      <c r="E39" s="4"/>
      <c r="F39" s="40">
        <f>C39+D39</f>
        <v>0</v>
      </c>
      <c r="G39" s="1"/>
      <c r="H39" s="1"/>
      <c r="I39" s="40">
        <f t="shared" si="2"/>
        <v>0</v>
      </c>
      <c r="J39" s="1"/>
      <c r="K39" s="1" t="s">
        <v>52</v>
      </c>
    </row>
    <row r="40" spans="1:11" ht="18" customHeight="1">
      <c r="A40" s="52">
        <f t="shared" si="3"/>
        <v>46174</v>
      </c>
      <c r="B40" s="53">
        <f t="shared" si="0"/>
        <v>46187</v>
      </c>
      <c r="C40" s="54"/>
      <c r="D40" s="54"/>
      <c r="E40" s="54"/>
      <c r="F40" s="55">
        <f>C40+D40</f>
        <v>0</v>
      </c>
      <c r="G40" s="54"/>
      <c r="H40" s="54"/>
      <c r="I40" s="55">
        <f t="shared" si="2"/>
        <v>0</v>
      </c>
      <c r="J40" s="54"/>
      <c r="K40" s="54"/>
    </row>
    <row r="41" spans="1:11" ht="18" customHeight="1">
      <c r="A41" s="52">
        <f t="shared" si="3"/>
        <v>46188</v>
      </c>
      <c r="B41" s="53">
        <f t="shared" si="0"/>
        <v>46201</v>
      </c>
      <c r="C41" s="54"/>
      <c r="D41" s="54"/>
      <c r="E41" s="54"/>
      <c r="F41" s="55">
        <f>C41+D41</f>
        <v>0</v>
      </c>
      <c r="G41" s="54"/>
      <c r="H41" s="54"/>
      <c r="I41" s="55">
        <f t="shared" si="2"/>
        <v>0</v>
      </c>
      <c r="J41" s="54"/>
      <c r="K41" s="54"/>
    </row>
    <row r="42" spans="1:11" ht="18" customHeight="1">
      <c r="A42" s="52">
        <f t="shared" si="3"/>
        <v>46202</v>
      </c>
      <c r="B42" s="53">
        <f t="shared" si="0"/>
        <v>46215</v>
      </c>
      <c r="C42" s="54"/>
      <c r="D42" s="54"/>
      <c r="E42" s="54"/>
      <c r="F42" s="55">
        <f>C42+D42</f>
        <v>0</v>
      </c>
      <c r="G42" s="54"/>
      <c r="H42" s="54"/>
      <c r="I42" s="55">
        <f t="shared" si="2"/>
        <v>0</v>
      </c>
      <c r="J42" s="54"/>
      <c r="K42" s="54"/>
    </row>
    <row r="43" spans="1:11" ht="18" customHeight="1">
      <c r="A43" s="52">
        <f t="shared" si="3"/>
        <v>46216</v>
      </c>
      <c r="B43" s="53">
        <f t="shared" si="0"/>
        <v>46229</v>
      </c>
      <c r="C43" s="54"/>
      <c r="D43" s="54"/>
      <c r="E43" s="54"/>
      <c r="F43" s="55">
        <f>C43+D43</f>
        <v>0</v>
      </c>
      <c r="G43" s="54"/>
      <c r="H43" s="54"/>
      <c r="I43" s="55">
        <f t="shared" si="2"/>
        <v>0</v>
      </c>
      <c r="J43" s="54"/>
      <c r="K43" s="54"/>
    </row>
    <row r="44" spans="1:11" ht="18" customHeight="1">
      <c r="A44" s="52">
        <f t="shared" si="3"/>
        <v>46230</v>
      </c>
      <c r="B44" s="53">
        <f>A44+4</f>
        <v>46234</v>
      </c>
      <c r="C44" s="54"/>
      <c r="D44" s="54"/>
      <c r="E44" s="54"/>
      <c r="F44" s="55">
        <f>C44+D44</f>
        <v>0</v>
      </c>
      <c r="G44" s="54"/>
      <c r="H44" s="54"/>
      <c r="I44" s="55">
        <f t="shared" si="2"/>
        <v>0</v>
      </c>
      <c r="J44" s="54"/>
      <c r="K44" s="54"/>
    </row>
    <row r="45" spans="1:11" ht="18" customHeight="1">
      <c r="A45" s="54"/>
      <c r="B45" s="54"/>
      <c r="C45" s="54"/>
      <c r="D45" s="54"/>
      <c r="E45" s="54"/>
      <c r="F45" s="56"/>
      <c r="G45" s="54"/>
      <c r="H45" s="54"/>
      <c r="I45" s="55"/>
      <c r="J45" s="57"/>
      <c r="K45" s="57"/>
    </row>
    <row r="46" spans="1:11">
      <c r="A46" s="1"/>
      <c r="B46" s="1"/>
      <c r="C46" s="1"/>
      <c r="D46" s="1"/>
      <c r="E46" s="1"/>
      <c r="F46" s="51"/>
      <c r="G46" s="1"/>
      <c r="H46" s="1"/>
      <c r="I46" s="51"/>
      <c r="J46" s="1"/>
      <c r="K46" s="1"/>
    </row>
    <row r="47" spans="1:11" hidden="1">
      <c r="A47" s="47"/>
      <c r="B47" s="43"/>
      <c r="C47" s="44"/>
      <c r="D47" s="44"/>
      <c r="E47" s="44"/>
      <c r="F47" s="45"/>
    </row>
    <row r="48" spans="1:11" hidden="1">
      <c r="A48" s="47"/>
      <c r="B48" s="43"/>
      <c r="C48" s="44"/>
      <c r="D48" s="44"/>
      <c r="E48" s="44"/>
      <c r="F48" s="45"/>
    </row>
    <row r="49" spans="1:6" hidden="1">
      <c r="A49" s="47"/>
      <c r="B49" s="43"/>
      <c r="C49" s="44"/>
      <c r="D49" s="44"/>
      <c r="E49" s="44"/>
      <c r="F49" s="45"/>
    </row>
    <row r="50" spans="1:6" hidden="1">
      <c r="A50" s="47"/>
      <c r="B50" s="43"/>
      <c r="C50" s="44"/>
      <c r="D50" s="44"/>
      <c r="E50" s="44"/>
      <c r="F50" s="45"/>
    </row>
    <row r="51" spans="1:6" hidden="1">
      <c r="A51" s="47"/>
      <c r="B51" s="43"/>
      <c r="C51" s="44"/>
      <c r="D51" s="44"/>
      <c r="E51" s="44"/>
      <c r="F51" s="45"/>
    </row>
    <row r="52" spans="1:6" hidden="1">
      <c r="A52" s="47"/>
      <c r="B52" s="43"/>
      <c r="C52" s="44"/>
      <c r="D52" s="44"/>
      <c r="E52" s="44"/>
    </row>
    <row r="53" spans="1:6" hidden="1">
      <c r="A53" s="47"/>
      <c r="B53" s="43"/>
      <c r="C53" s="44"/>
      <c r="D53" s="44"/>
      <c r="E53" s="44"/>
    </row>
  </sheetData>
  <mergeCells count="13">
    <mergeCell ref="A1:I1"/>
    <mergeCell ref="E4:F4"/>
    <mergeCell ref="A2:I2"/>
    <mergeCell ref="A17:B17"/>
    <mergeCell ref="G17:H17"/>
    <mergeCell ref="F9:I9"/>
    <mergeCell ref="A9:D9"/>
    <mergeCell ref="C16:E16"/>
    <mergeCell ref="C17:E17"/>
    <mergeCell ref="G16:H16"/>
    <mergeCell ref="A10:B10"/>
    <mergeCell ref="C10:D10"/>
    <mergeCell ref="F10:I10"/>
  </mergeCells>
  <printOptions gridLines="1"/>
  <pageMargins left="0.25" right="0.25" top="0.75" bottom="0.75" header="0.3" footer="0.3"/>
  <pageSetup scale="50" fitToWidth="0" fitToHeight="0" orientation="landscape" horizontalDpi="4294967293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C3E6C-CC2D-4926-82F2-BD2336DD6031}">
  <dimension ref="A1:O53"/>
  <sheetViews>
    <sheetView topLeftCell="A36" workbookViewId="0">
      <selection activeCell="G19" sqref="G19"/>
    </sheetView>
  </sheetViews>
  <sheetFormatPr defaultColWidth="0" defaultRowHeight="14.25" customHeight="1" zeroHeight="1"/>
  <cols>
    <col min="1" max="1" width="20.7109375" style="48" customWidth="1"/>
    <col min="2" max="2" width="20.7109375" style="46" customWidth="1"/>
    <col min="3" max="9" width="22.7109375" style="46" customWidth="1"/>
    <col min="10" max="10" width="5.42578125" style="46" customWidth="1"/>
    <col min="11" max="11" width="47.7109375" style="46" customWidth="1"/>
    <col min="12" max="15" width="0" style="1" hidden="1" customWidth="1"/>
    <col min="16" max="16384" width="9.140625" style="1" hidden="1"/>
  </cols>
  <sheetData>
    <row r="1" spans="1:11" ht="71.25" customHeight="1">
      <c r="A1" s="106"/>
      <c r="B1" s="106"/>
      <c r="C1" s="106"/>
      <c r="D1" s="106"/>
      <c r="E1" s="106"/>
      <c r="F1" s="106"/>
      <c r="G1" s="106"/>
      <c r="H1" s="106"/>
      <c r="I1" s="106"/>
      <c r="J1" s="103"/>
      <c r="K1" s="103"/>
    </row>
    <row r="2" spans="1:11" ht="21.75">
      <c r="A2" s="108" t="s">
        <v>11</v>
      </c>
      <c r="B2" s="108"/>
      <c r="C2" s="108"/>
      <c r="D2" s="108"/>
      <c r="E2" s="108"/>
      <c r="F2" s="108"/>
      <c r="G2" s="108"/>
      <c r="H2" s="108"/>
      <c r="I2" s="108"/>
      <c r="J2" s="1"/>
      <c r="K2" s="1"/>
    </row>
    <row r="3" spans="1:11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8.5" customHeight="1">
      <c r="A4" s="1"/>
      <c r="B4" s="1"/>
      <c r="C4" s="1"/>
      <c r="D4" s="11" t="s">
        <v>12</v>
      </c>
      <c r="E4" s="107" t="s">
        <v>53</v>
      </c>
      <c r="F4" s="107"/>
      <c r="G4" s="1"/>
      <c r="H4" s="1"/>
      <c r="I4" s="1"/>
      <c r="J4" s="1"/>
      <c r="K4" s="1"/>
    </row>
    <row r="5" spans="1:11">
      <c r="A5" s="10"/>
      <c r="B5" s="1"/>
      <c r="C5" s="2"/>
      <c r="D5" s="104"/>
      <c r="E5" s="6"/>
      <c r="F5" s="104"/>
      <c r="G5" s="6"/>
      <c r="H5" s="1"/>
      <c r="I5" s="1"/>
      <c r="J5" s="1"/>
      <c r="K5" s="1"/>
    </row>
    <row r="6" spans="1:11">
      <c r="A6" s="10" t="s">
        <v>14</v>
      </c>
      <c r="B6" s="12">
        <v>45884</v>
      </c>
      <c r="C6" s="10" t="s">
        <v>15</v>
      </c>
      <c r="D6" s="12">
        <v>46234</v>
      </c>
      <c r="E6" s="1"/>
      <c r="F6" s="1"/>
      <c r="G6" s="1"/>
      <c r="H6" s="1"/>
      <c r="I6" s="1"/>
      <c r="J6" s="1"/>
      <c r="K6" s="1"/>
    </row>
    <row r="7" spans="1:11" ht="28.5">
      <c r="A7" s="10" t="s">
        <v>16</v>
      </c>
      <c r="B7" s="13"/>
      <c r="C7" s="10"/>
      <c r="D7" s="6"/>
      <c r="E7" s="1"/>
      <c r="F7" s="1"/>
      <c r="G7" s="1"/>
      <c r="H7" s="1"/>
      <c r="I7" s="1"/>
      <c r="J7" s="1"/>
      <c r="K7" s="1"/>
    </row>
    <row r="8" spans="1:11" ht="14.65" thickBot="1">
      <c r="A8" s="10"/>
      <c r="B8" s="14"/>
      <c r="C8" s="10"/>
      <c r="D8" s="6"/>
      <c r="E8" s="1"/>
      <c r="F8" s="1"/>
      <c r="G8" s="1"/>
      <c r="H8" s="1"/>
      <c r="I8" s="1"/>
      <c r="J8" s="1"/>
      <c r="K8" s="1"/>
    </row>
    <row r="9" spans="1:11">
      <c r="A9" s="114" t="s">
        <v>17</v>
      </c>
      <c r="B9" s="115"/>
      <c r="C9" s="115"/>
      <c r="D9" s="116"/>
      <c r="E9" s="1"/>
      <c r="F9" s="111" t="s">
        <v>17</v>
      </c>
      <c r="G9" s="112"/>
      <c r="H9" s="112"/>
      <c r="I9" s="113"/>
      <c r="J9" s="1"/>
      <c r="K9" s="1"/>
    </row>
    <row r="10" spans="1:11">
      <c r="A10" s="120" t="s">
        <v>18</v>
      </c>
      <c r="B10" s="121"/>
      <c r="C10" s="122" t="s">
        <v>19</v>
      </c>
      <c r="D10" s="123"/>
      <c r="E10" s="1"/>
      <c r="F10" s="124" t="s">
        <v>20</v>
      </c>
      <c r="G10" s="125"/>
      <c r="H10" s="125"/>
      <c r="I10" s="126"/>
      <c r="J10" s="1"/>
      <c r="K10" s="1"/>
    </row>
    <row r="11" spans="1:11" ht="25.5">
      <c r="A11" s="17" t="s">
        <v>21</v>
      </c>
      <c r="B11" s="16">
        <f>SUM(I19:I45)</f>
        <v>0</v>
      </c>
      <c r="C11" s="15" t="s">
        <v>21</v>
      </c>
      <c r="D11" s="18">
        <f>450-B11</f>
        <v>450</v>
      </c>
      <c r="E11" s="1"/>
      <c r="F11" s="26" t="s">
        <v>22</v>
      </c>
      <c r="G11" s="16">
        <f>D11</f>
        <v>450</v>
      </c>
      <c r="H11" s="27" t="s">
        <v>23</v>
      </c>
      <c r="I11" s="28">
        <f>DATEDIF(B6,D6, "d")/7-B7</f>
        <v>50</v>
      </c>
      <c r="J11" s="1"/>
      <c r="K11" s="1"/>
    </row>
    <row r="12" spans="1:11" ht="48" customHeight="1" thickBot="1">
      <c r="A12" s="19" t="s">
        <v>24</v>
      </c>
      <c r="B12" s="20">
        <f>SUM(F19:F45)</f>
        <v>0</v>
      </c>
      <c r="C12" s="21" t="s">
        <v>24</v>
      </c>
      <c r="D12" s="22">
        <f>D11-D13</f>
        <v>360</v>
      </c>
      <c r="E12" s="1"/>
      <c r="F12" s="29" t="s">
        <v>25</v>
      </c>
      <c r="G12" s="30">
        <f>G11/I11</f>
        <v>9</v>
      </c>
      <c r="H12" s="31" t="s">
        <v>26</v>
      </c>
      <c r="I12" s="32">
        <f>G12*2</f>
        <v>18</v>
      </c>
      <c r="J12" s="1"/>
      <c r="K12" s="1"/>
    </row>
    <row r="13" spans="1:11" ht="35.25" customHeight="1" thickBot="1">
      <c r="A13" s="23" t="s">
        <v>27</v>
      </c>
      <c r="B13" s="49">
        <f>SUM(G19:G46)</f>
        <v>0</v>
      </c>
      <c r="C13" s="24" t="s">
        <v>27</v>
      </c>
      <c r="D13" s="25">
        <f>90-B13</f>
        <v>90</v>
      </c>
      <c r="E13" s="1"/>
      <c r="F13" s="1"/>
      <c r="G13" s="1"/>
      <c r="H13" s="1"/>
      <c r="I13" s="1"/>
      <c r="J13" s="1"/>
      <c r="K13" s="1"/>
    </row>
    <row r="14" spans="1:11">
      <c r="A14" s="15"/>
      <c r="B14" s="16"/>
      <c r="C14" s="15"/>
      <c r="D14" s="16"/>
      <c r="E14" s="1"/>
      <c r="F14" s="1"/>
      <c r="G14" s="1"/>
      <c r="H14" s="1"/>
      <c r="I14" s="1"/>
      <c r="J14" s="1"/>
      <c r="K14" s="1"/>
    </row>
    <row r="15" spans="1:11">
      <c r="A15" s="15"/>
      <c r="B15" s="16"/>
      <c r="C15" s="15"/>
      <c r="D15" s="16"/>
      <c r="E15" s="1"/>
      <c r="F15" s="1"/>
      <c r="G15" s="1"/>
      <c r="H15" s="1"/>
      <c r="I15" s="1"/>
      <c r="J15" s="1"/>
      <c r="K15" s="1"/>
    </row>
    <row r="16" spans="1:11" ht="14.65" thickBot="1">
      <c r="A16" s="2"/>
      <c r="B16" s="1"/>
      <c r="C16" s="117" t="s">
        <v>28</v>
      </c>
      <c r="D16" s="117"/>
      <c r="E16" s="117"/>
      <c r="F16" s="1"/>
      <c r="G16" s="119" t="s">
        <v>28</v>
      </c>
      <c r="H16" s="119"/>
      <c r="I16" s="1"/>
      <c r="J16" s="1"/>
      <c r="K16" s="1"/>
    </row>
    <row r="17" spans="1:15" s="2" customFormat="1" ht="25.5" customHeight="1">
      <c r="A17" s="109" t="s">
        <v>29</v>
      </c>
      <c r="B17" s="109"/>
      <c r="C17" s="118" t="s">
        <v>30</v>
      </c>
      <c r="D17" s="118"/>
      <c r="E17" s="118"/>
      <c r="F17" s="33" t="s">
        <v>31</v>
      </c>
      <c r="G17" s="110" t="s">
        <v>32</v>
      </c>
      <c r="H17" s="110"/>
      <c r="I17" s="33" t="s">
        <v>31</v>
      </c>
    </row>
    <row r="18" spans="1:15" s="2" customFormat="1" ht="28.5">
      <c r="A18" s="5" t="s">
        <v>33</v>
      </c>
      <c r="B18" s="5" t="s">
        <v>34</v>
      </c>
      <c r="C18" s="9" t="s">
        <v>35</v>
      </c>
      <c r="D18" s="7" t="s">
        <v>36</v>
      </c>
      <c r="E18" s="7" t="s">
        <v>37</v>
      </c>
      <c r="F18" s="34" t="s">
        <v>38</v>
      </c>
      <c r="G18" s="8" t="s">
        <v>39</v>
      </c>
      <c r="H18" s="8" t="s">
        <v>40</v>
      </c>
      <c r="I18" s="34" t="s">
        <v>41</v>
      </c>
      <c r="J18" s="103"/>
      <c r="K18" s="3" t="s">
        <v>42</v>
      </c>
      <c r="L18" s="1"/>
      <c r="M18" s="1"/>
      <c r="N18" s="1"/>
      <c r="O18" s="1"/>
    </row>
    <row r="19" spans="1:15" s="42" customFormat="1" ht="18" customHeight="1">
      <c r="A19" s="38">
        <v>45884</v>
      </c>
      <c r="B19" s="38">
        <f>A19+9</f>
        <v>45893</v>
      </c>
      <c r="C19" s="39"/>
      <c r="D19" s="39"/>
      <c r="E19" s="39"/>
      <c r="F19" s="40">
        <f>C19+D19</f>
        <v>0</v>
      </c>
      <c r="G19" s="41"/>
      <c r="H19" s="41"/>
      <c r="I19" s="40">
        <f>F19+G19</f>
        <v>0</v>
      </c>
    </row>
    <row r="20" spans="1:15" ht="18" customHeight="1">
      <c r="A20" s="50">
        <f>B19+1</f>
        <v>45894</v>
      </c>
      <c r="B20" s="38">
        <f t="shared" ref="B20:B43" si="0">A20+13</f>
        <v>45907</v>
      </c>
      <c r="C20" s="4"/>
      <c r="D20" s="4"/>
      <c r="E20" s="4"/>
      <c r="F20" s="40">
        <f t="shared" ref="F20:F44" si="1">C20+D20</f>
        <v>0</v>
      </c>
      <c r="G20" s="1"/>
      <c r="H20" s="1"/>
      <c r="I20" s="40">
        <f t="shared" ref="I20:I44" si="2">F20+G20</f>
        <v>0</v>
      </c>
      <c r="J20" s="1"/>
      <c r="K20" s="1"/>
    </row>
    <row r="21" spans="1:15" ht="18" customHeight="1">
      <c r="A21" s="50">
        <f t="shared" ref="A21:A44" si="3">A20+14</f>
        <v>45908</v>
      </c>
      <c r="B21" s="38">
        <f t="shared" si="0"/>
        <v>45921</v>
      </c>
      <c r="C21" s="4"/>
      <c r="D21" s="4"/>
      <c r="E21" s="4"/>
      <c r="F21" s="40">
        <f t="shared" si="1"/>
        <v>0</v>
      </c>
      <c r="G21" s="1"/>
      <c r="H21" s="1"/>
      <c r="I21" s="40">
        <f t="shared" si="2"/>
        <v>0</v>
      </c>
      <c r="J21" s="1"/>
      <c r="K21" s="1"/>
    </row>
    <row r="22" spans="1:15" ht="18" customHeight="1">
      <c r="A22" s="50">
        <f t="shared" si="3"/>
        <v>45922</v>
      </c>
      <c r="B22" s="38">
        <f t="shared" si="0"/>
        <v>45935</v>
      </c>
      <c r="C22" s="4"/>
      <c r="D22" s="4"/>
      <c r="E22" s="4"/>
      <c r="F22" s="40">
        <f t="shared" si="1"/>
        <v>0</v>
      </c>
      <c r="G22" s="1"/>
      <c r="H22" s="1"/>
      <c r="I22" s="40">
        <f t="shared" si="2"/>
        <v>0</v>
      </c>
      <c r="J22" s="1"/>
      <c r="K22" s="1"/>
    </row>
    <row r="23" spans="1:15" ht="18" customHeight="1">
      <c r="A23" s="50">
        <f t="shared" si="3"/>
        <v>45936</v>
      </c>
      <c r="B23" s="38">
        <f t="shared" si="0"/>
        <v>45949</v>
      </c>
      <c r="C23" s="4"/>
      <c r="D23" s="4"/>
      <c r="E23" s="4"/>
      <c r="F23" s="40">
        <f t="shared" si="1"/>
        <v>0</v>
      </c>
      <c r="G23" s="1"/>
      <c r="H23" s="1"/>
      <c r="I23" s="40">
        <f t="shared" si="2"/>
        <v>0</v>
      </c>
      <c r="J23" s="1"/>
      <c r="K23" s="1"/>
    </row>
    <row r="24" spans="1:15" ht="18" customHeight="1">
      <c r="A24" s="50">
        <f t="shared" si="3"/>
        <v>45950</v>
      </c>
      <c r="B24" s="38">
        <f t="shared" si="0"/>
        <v>45963</v>
      </c>
      <c r="C24" s="4"/>
      <c r="D24" s="4"/>
      <c r="E24" s="4"/>
      <c r="F24" s="40">
        <f t="shared" si="1"/>
        <v>0</v>
      </c>
      <c r="G24" s="1"/>
      <c r="H24" s="1"/>
      <c r="I24" s="40">
        <f t="shared" si="2"/>
        <v>0</v>
      </c>
      <c r="J24" s="1"/>
      <c r="K24" s="1"/>
    </row>
    <row r="25" spans="1:15" ht="18" customHeight="1">
      <c r="A25" s="50">
        <f t="shared" si="3"/>
        <v>45964</v>
      </c>
      <c r="B25" s="38">
        <f t="shared" si="0"/>
        <v>45977</v>
      </c>
      <c r="C25" s="4"/>
      <c r="D25" s="4"/>
      <c r="E25" s="4"/>
      <c r="F25" s="40">
        <f t="shared" si="1"/>
        <v>0</v>
      </c>
      <c r="G25" s="1"/>
      <c r="H25" s="1"/>
      <c r="I25" s="40">
        <f t="shared" si="2"/>
        <v>0</v>
      </c>
      <c r="J25" s="1"/>
      <c r="K25" s="1"/>
    </row>
    <row r="26" spans="1:15" ht="18" customHeight="1">
      <c r="A26" s="50">
        <f t="shared" si="3"/>
        <v>45978</v>
      </c>
      <c r="B26" s="38">
        <f t="shared" si="0"/>
        <v>45991</v>
      </c>
      <c r="C26" s="4"/>
      <c r="D26" s="4"/>
      <c r="E26" s="4"/>
      <c r="F26" s="40">
        <f t="shared" si="1"/>
        <v>0</v>
      </c>
      <c r="G26" s="1"/>
      <c r="H26" s="1"/>
      <c r="I26" s="40">
        <f t="shared" si="2"/>
        <v>0</v>
      </c>
      <c r="J26" s="1"/>
      <c r="K26" s="1"/>
    </row>
    <row r="27" spans="1:15" ht="18" customHeight="1">
      <c r="A27" s="50">
        <f t="shared" si="3"/>
        <v>45992</v>
      </c>
      <c r="B27" s="38">
        <f t="shared" si="0"/>
        <v>46005</v>
      </c>
      <c r="C27" s="4"/>
      <c r="D27" s="4"/>
      <c r="E27" s="4"/>
      <c r="F27" s="40">
        <f t="shared" si="1"/>
        <v>0</v>
      </c>
      <c r="G27" s="1"/>
      <c r="H27" s="1"/>
      <c r="I27" s="40">
        <f t="shared" si="2"/>
        <v>0</v>
      </c>
      <c r="J27" s="1"/>
      <c r="K27" s="1"/>
    </row>
    <row r="28" spans="1:15" ht="18" customHeight="1">
      <c r="A28" s="50">
        <f t="shared" si="3"/>
        <v>46006</v>
      </c>
      <c r="B28" s="38">
        <f t="shared" si="0"/>
        <v>46019</v>
      </c>
      <c r="C28" s="4"/>
      <c r="D28" s="4"/>
      <c r="E28" s="4"/>
      <c r="F28" s="40">
        <f t="shared" si="1"/>
        <v>0</v>
      </c>
      <c r="G28" s="1"/>
      <c r="H28" s="1"/>
      <c r="I28" s="40">
        <f t="shared" si="2"/>
        <v>0</v>
      </c>
      <c r="J28" s="1"/>
      <c r="K28" s="1"/>
    </row>
    <row r="29" spans="1:15" ht="18" customHeight="1">
      <c r="A29" s="50">
        <f t="shared" si="3"/>
        <v>46020</v>
      </c>
      <c r="B29" s="38">
        <f t="shared" si="0"/>
        <v>46033</v>
      </c>
      <c r="C29" s="4"/>
      <c r="D29" s="4"/>
      <c r="E29" s="4"/>
      <c r="F29" s="40">
        <f t="shared" si="1"/>
        <v>0</v>
      </c>
      <c r="G29" s="1"/>
      <c r="H29" s="1"/>
      <c r="I29" s="40">
        <f t="shared" si="2"/>
        <v>0</v>
      </c>
      <c r="J29" s="1"/>
      <c r="K29" s="1"/>
    </row>
    <row r="30" spans="1:15" ht="18" customHeight="1">
      <c r="A30" s="50">
        <f t="shared" si="3"/>
        <v>46034</v>
      </c>
      <c r="B30" s="38">
        <f t="shared" si="0"/>
        <v>46047</v>
      </c>
      <c r="C30" s="4"/>
      <c r="D30" s="4"/>
      <c r="E30" s="4"/>
      <c r="F30" s="40">
        <f t="shared" si="1"/>
        <v>0</v>
      </c>
      <c r="G30" s="1"/>
      <c r="H30" s="1"/>
      <c r="I30" s="40">
        <f t="shared" si="2"/>
        <v>0</v>
      </c>
      <c r="J30" s="1"/>
      <c r="K30" s="1"/>
    </row>
    <row r="31" spans="1:15" ht="18" customHeight="1">
      <c r="A31" s="50">
        <f t="shared" si="3"/>
        <v>46048</v>
      </c>
      <c r="B31" s="38">
        <f t="shared" si="0"/>
        <v>46061</v>
      </c>
      <c r="C31" s="4"/>
      <c r="D31" s="4"/>
      <c r="E31" s="4"/>
      <c r="F31" s="40">
        <f t="shared" si="1"/>
        <v>0</v>
      </c>
      <c r="G31" s="1"/>
      <c r="H31" s="1"/>
      <c r="I31" s="40">
        <f t="shared" si="2"/>
        <v>0</v>
      </c>
      <c r="J31" s="1"/>
      <c r="K31" s="1"/>
    </row>
    <row r="32" spans="1:15" ht="18" customHeight="1">
      <c r="A32" s="50">
        <f t="shared" si="3"/>
        <v>46062</v>
      </c>
      <c r="B32" s="38">
        <f t="shared" si="0"/>
        <v>46075</v>
      </c>
      <c r="C32" s="4"/>
      <c r="D32" s="4"/>
      <c r="E32" s="4"/>
      <c r="F32" s="40">
        <f t="shared" si="1"/>
        <v>0</v>
      </c>
      <c r="G32" s="1"/>
      <c r="H32" s="1"/>
      <c r="I32" s="40">
        <f t="shared" si="2"/>
        <v>0</v>
      </c>
      <c r="J32" s="1"/>
      <c r="K32" s="1"/>
    </row>
    <row r="33" spans="1:11" ht="18" customHeight="1">
      <c r="A33" s="50">
        <f t="shared" si="3"/>
        <v>46076</v>
      </c>
      <c r="B33" s="38">
        <f t="shared" si="0"/>
        <v>46089</v>
      </c>
      <c r="C33" s="4"/>
      <c r="D33" s="4"/>
      <c r="E33" s="4"/>
      <c r="F33" s="40">
        <f t="shared" si="1"/>
        <v>0</v>
      </c>
      <c r="G33" s="1"/>
      <c r="H33" s="1"/>
      <c r="I33" s="40">
        <f t="shared" si="2"/>
        <v>0</v>
      </c>
      <c r="J33" s="1"/>
      <c r="K33" s="1"/>
    </row>
    <row r="34" spans="1:11" ht="18" customHeight="1">
      <c r="A34" s="50">
        <f t="shared" si="3"/>
        <v>46090</v>
      </c>
      <c r="B34" s="38">
        <f t="shared" si="0"/>
        <v>46103</v>
      </c>
      <c r="C34" s="4"/>
      <c r="D34" s="4"/>
      <c r="E34" s="4"/>
      <c r="F34" s="40">
        <f t="shared" si="1"/>
        <v>0</v>
      </c>
      <c r="G34" s="1"/>
      <c r="H34" s="1"/>
      <c r="I34" s="40">
        <f t="shared" si="2"/>
        <v>0</v>
      </c>
      <c r="J34" s="1"/>
      <c r="K34" s="1"/>
    </row>
    <row r="35" spans="1:11" ht="18" customHeight="1">
      <c r="A35" s="50">
        <f t="shared" si="3"/>
        <v>46104</v>
      </c>
      <c r="B35" s="38">
        <f t="shared" si="0"/>
        <v>46117</v>
      </c>
      <c r="C35" s="4"/>
      <c r="D35" s="4"/>
      <c r="E35" s="4"/>
      <c r="F35" s="40">
        <f t="shared" si="1"/>
        <v>0</v>
      </c>
      <c r="G35" s="1"/>
      <c r="H35" s="1"/>
      <c r="I35" s="40">
        <f t="shared" si="2"/>
        <v>0</v>
      </c>
      <c r="J35" s="1"/>
      <c r="K35" s="1"/>
    </row>
    <row r="36" spans="1:11" ht="18" customHeight="1">
      <c r="A36" s="50">
        <f t="shared" si="3"/>
        <v>46118</v>
      </c>
      <c r="B36" s="38">
        <f t="shared" si="0"/>
        <v>46131</v>
      </c>
      <c r="C36" s="4"/>
      <c r="D36" s="4"/>
      <c r="E36" s="4"/>
      <c r="F36" s="40">
        <f t="shared" si="1"/>
        <v>0</v>
      </c>
      <c r="G36" s="1"/>
      <c r="H36" s="1"/>
      <c r="I36" s="40">
        <f t="shared" si="2"/>
        <v>0</v>
      </c>
      <c r="J36" s="1"/>
      <c r="K36" s="1"/>
    </row>
    <row r="37" spans="1:11" ht="18" customHeight="1">
      <c r="A37" s="50">
        <f t="shared" si="3"/>
        <v>46132</v>
      </c>
      <c r="B37" s="38">
        <f t="shared" si="0"/>
        <v>46145</v>
      </c>
      <c r="C37" s="4"/>
      <c r="D37" s="4"/>
      <c r="E37" s="4"/>
      <c r="F37" s="40">
        <f t="shared" si="1"/>
        <v>0</v>
      </c>
      <c r="G37" s="1"/>
      <c r="H37" s="1"/>
      <c r="I37" s="40">
        <f t="shared" si="2"/>
        <v>0</v>
      </c>
      <c r="J37" s="1"/>
      <c r="K37" s="1"/>
    </row>
    <row r="38" spans="1:11" ht="18" customHeight="1">
      <c r="A38" s="50">
        <f t="shared" si="3"/>
        <v>46146</v>
      </c>
      <c r="B38" s="38">
        <f t="shared" si="0"/>
        <v>46159</v>
      </c>
      <c r="C38" s="4"/>
      <c r="D38" s="4"/>
      <c r="E38" s="4"/>
      <c r="F38" s="40">
        <f t="shared" si="1"/>
        <v>0</v>
      </c>
      <c r="G38" s="1"/>
      <c r="H38" s="1"/>
      <c r="I38" s="40">
        <f t="shared" si="2"/>
        <v>0</v>
      </c>
      <c r="J38" s="1"/>
      <c r="K38" s="1"/>
    </row>
    <row r="39" spans="1:11" ht="18" customHeight="1">
      <c r="A39" s="50">
        <f t="shared" si="3"/>
        <v>46160</v>
      </c>
      <c r="B39" s="38">
        <f t="shared" si="0"/>
        <v>46173</v>
      </c>
      <c r="C39" s="4"/>
      <c r="D39" s="4"/>
      <c r="E39" s="4"/>
      <c r="F39" s="40">
        <f t="shared" si="1"/>
        <v>0</v>
      </c>
      <c r="G39" s="1"/>
      <c r="H39" s="1"/>
      <c r="I39" s="40">
        <f t="shared" si="2"/>
        <v>0</v>
      </c>
      <c r="J39" s="1"/>
      <c r="K39" s="1"/>
    </row>
    <row r="40" spans="1:11" ht="18" customHeight="1">
      <c r="A40" s="50">
        <f t="shared" si="3"/>
        <v>46174</v>
      </c>
      <c r="B40" s="38">
        <f t="shared" si="0"/>
        <v>46187</v>
      </c>
      <c r="C40" s="4"/>
      <c r="D40" s="4"/>
      <c r="E40" s="4"/>
      <c r="F40" s="40">
        <f t="shared" si="1"/>
        <v>0</v>
      </c>
      <c r="G40" s="1"/>
      <c r="H40" s="1"/>
      <c r="I40" s="40">
        <f t="shared" si="2"/>
        <v>0</v>
      </c>
      <c r="J40" s="1"/>
      <c r="K40" s="1"/>
    </row>
    <row r="41" spans="1:11" ht="18" customHeight="1">
      <c r="A41" s="50">
        <f t="shared" si="3"/>
        <v>46188</v>
      </c>
      <c r="B41" s="38">
        <f t="shared" si="0"/>
        <v>46201</v>
      </c>
      <c r="C41" s="4"/>
      <c r="D41" s="4"/>
      <c r="E41" s="4"/>
      <c r="F41" s="40">
        <f t="shared" si="1"/>
        <v>0</v>
      </c>
      <c r="G41" s="1"/>
      <c r="H41" s="1"/>
      <c r="I41" s="40">
        <f t="shared" si="2"/>
        <v>0</v>
      </c>
      <c r="J41" s="1"/>
      <c r="K41" s="1"/>
    </row>
    <row r="42" spans="1:11" ht="18" customHeight="1">
      <c r="A42" s="50">
        <f t="shared" si="3"/>
        <v>46202</v>
      </c>
      <c r="B42" s="38">
        <f t="shared" si="0"/>
        <v>46215</v>
      </c>
      <c r="C42" s="4"/>
      <c r="D42" s="4"/>
      <c r="E42" s="4"/>
      <c r="F42" s="40">
        <f t="shared" si="1"/>
        <v>0</v>
      </c>
      <c r="G42" s="1"/>
      <c r="H42" s="1"/>
      <c r="I42" s="40">
        <f t="shared" si="2"/>
        <v>0</v>
      </c>
      <c r="J42" s="1"/>
      <c r="K42" s="1"/>
    </row>
    <row r="43" spans="1:11" ht="18" customHeight="1">
      <c r="A43" s="50">
        <f t="shared" si="3"/>
        <v>46216</v>
      </c>
      <c r="B43" s="38">
        <f t="shared" si="0"/>
        <v>46229</v>
      </c>
      <c r="C43" s="4"/>
      <c r="D43" s="4"/>
      <c r="E43" s="4"/>
      <c r="F43" s="40">
        <f t="shared" si="1"/>
        <v>0</v>
      </c>
      <c r="G43" s="1"/>
      <c r="H43" s="1"/>
      <c r="I43" s="40">
        <f t="shared" si="2"/>
        <v>0</v>
      </c>
      <c r="J43" s="1"/>
      <c r="K43" s="1"/>
    </row>
    <row r="44" spans="1:11" ht="18" customHeight="1">
      <c r="A44" s="50">
        <f t="shared" si="3"/>
        <v>46230</v>
      </c>
      <c r="B44" s="38">
        <f>A44+4</f>
        <v>46234</v>
      </c>
      <c r="C44" s="4"/>
      <c r="D44" s="4"/>
      <c r="E44" s="4"/>
      <c r="F44" s="40">
        <f t="shared" si="1"/>
        <v>0</v>
      </c>
      <c r="G44" s="1"/>
      <c r="H44" s="1"/>
      <c r="I44" s="40">
        <f t="shared" si="2"/>
        <v>0</v>
      </c>
      <c r="J44" s="1"/>
      <c r="K44" s="1"/>
    </row>
    <row r="45" spans="1:11" ht="18" customHeight="1">
      <c r="A45" s="1"/>
      <c r="B45" s="1"/>
      <c r="C45" s="1"/>
      <c r="D45" s="1"/>
      <c r="E45" s="1"/>
      <c r="F45" s="51"/>
      <c r="G45" s="1"/>
      <c r="H45" s="1"/>
      <c r="I45" s="40"/>
      <c r="J45" s="103"/>
      <c r="K45" s="103"/>
    </row>
    <row r="46" spans="1:11">
      <c r="A46" s="1"/>
      <c r="B46" s="1"/>
      <c r="C46" s="1"/>
      <c r="D46" s="1"/>
      <c r="E46" s="1"/>
      <c r="F46" s="51"/>
      <c r="G46" s="1"/>
      <c r="H46" s="1"/>
      <c r="I46" s="51"/>
      <c r="J46" s="1"/>
      <c r="K46" s="1"/>
    </row>
    <row r="47" spans="1:11" hidden="1">
      <c r="A47" s="47"/>
      <c r="B47" s="43"/>
      <c r="C47" s="44"/>
      <c r="D47" s="44"/>
      <c r="E47" s="44"/>
      <c r="F47" s="45"/>
    </row>
    <row r="48" spans="1:11" hidden="1">
      <c r="A48" s="47"/>
      <c r="B48" s="43"/>
      <c r="C48" s="44"/>
      <c r="D48" s="44"/>
      <c r="E48" s="44"/>
      <c r="F48" s="45"/>
    </row>
    <row r="49" spans="1:6" hidden="1">
      <c r="A49" s="47"/>
      <c r="B49" s="43"/>
      <c r="C49" s="44"/>
      <c r="D49" s="44"/>
      <c r="E49" s="44"/>
      <c r="F49" s="45"/>
    </row>
    <row r="50" spans="1:6" hidden="1">
      <c r="A50" s="47"/>
      <c r="B50" s="43"/>
      <c r="C50" s="44"/>
      <c r="D50" s="44"/>
      <c r="E50" s="44"/>
      <c r="F50" s="45"/>
    </row>
    <row r="51" spans="1:6" hidden="1">
      <c r="A51" s="47"/>
      <c r="B51" s="43"/>
      <c r="C51" s="44"/>
      <c r="D51" s="44"/>
      <c r="E51" s="44"/>
      <c r="F51" s="45"/>
    </row>
    <row r="52" spans="1:6" hidden="1">
      <c r="A52" s="47"/>
      <c r="B52" s="43"/>
      <c r="C52" s="44"/>
      <c r="D52" s="44"/>
      <c r="E52" s="44"/>
    </row>
    <row r="53" spans="1:6" hidden="1">
      <c r="A53" s="47"/>
      <c r="B53" s="43"/>
      <c r="C53" s="44"/>
      <c r="D53" s="44"/>
      <c r="E53" s="44"/>
    </row>
  </sheetData>
  <sheetProtection algorithmName="SHA-512" hashValue="tfwOZaI1baMEBF/qkR02puaCVIBr6916VDQhmLCgcYdEMoNc83mHm5ElY1xgqjokCnXHwdLSv5+XppNia5RsWg==" saltValue="3jjaBLBIQFBJv6wWLThoHA==" spinCount="100000" sheet="1" objects="1" scenarios="1"/>
  <mergeCells count="13">
    <mergeCell ref="A10:B10"/>
    <mergeCell ref="C10:D10"/>
    <mergeCell ref="F10:I10"/>
    <mergeCell ref="A1:I1"/>
    <mergeCell ref="A2:I2"/>
    <mergeCell ref="E4:F4"/>
    <mergeCell ref="A9:D9"/>
    <mergeCell ref="F9:I9"/>
    <mergeCell ref="C16:E16"/>
    <mergeCell ref="G16:H16"/>
    <mergeCell ref="A17:B17"/>
    <mergeCell ref="C17:E17"/>
    <mergeCell ref="G17:H17"/>
  </mergeCells>
  <pageMargins left="0.7" right="0.7" top="0.75" bottom="0.75" header="0.3" footer="0.3"/>
  <pageSetup orientation="portrait" horizontalDpi="4294967293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AD20-F461-4178-9236-9C9E5E891AA0}">
  <dimension ref="A1:O53"/>
  <sheetViews>
    <sheetView tabSelected="1" topLeftCell="A12" workbookViewId="0">
      <selection activeCell="K35" sqref="K35"/>
    </sheetView>
  </sheetViews>
  <sheetFormatPr defaultColWidth="0" defaultRowHeight="14.25" customHeight="1" zeroHeight="1"/>
  <cols>
    <col min="1" max="1" width="20.7109375" style="48" customWidth="1"/>
    <col min="2" max="2" width="20.7109375" style="46" customWidth="1"/>
    <col min="3" max="9" width="22.7109375" style="46" customWidth="1"/>
    <col min="10" max="10" width="5.42578125" style="46" customWidth="1"/>
    <col min="11" max="11" width="47.7109375" style="46" customWidth="1"/>
    <col min="12" max="15" width="0" style="1" hidden="1" customWidth="1"/>
    <col min="16" max="16384" width="9.140625" style="1" hidden="1"/>
  </cols>
  <sheetData>
    <row r="1" spans="1:11" ht="71.25" customHeight="1">
      <c r="A1" s="106"/>
      <c r="B1" s="106"/>
      <c r="C1" s="106"/>
      <c r="D1" s="106"/>
      <c r="E1" s="106"/>
      <c r="F1" s="106"/>
      <c r="G1" s="106"/>
      <c r="H1" s="106"/>
      <c r="I1" s="106"/>
      <c r="J1" s="103"/>
      <c r="K1" s="103"/>
    </row>
    <row r="2" spans="1:11" ht="22.5">
      <c r="A2" s="108" t="s">
        <v>11</v>
      </c>
      <c r="B2" s="108"/>
      <c r="C2" s="108"/>
      <c r="D2" s="108"/>
      <c r="E2" s="108"/>
      <c r="F2" s="108"/>
      <c r="G2" s="108"/>
      <c r="H2" s="108"/>
      <c r="I2" s="108"/>
      <c r="J2" s="1"/>
      <c r="K2" s="1"/>
    </row>
    <row r="3" spans="1:11" ht="16.5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8.5" customHeight="1">
      <c r="A4" s="1"/>
      <c r="B4" s="1"/>
      <c r="C4" s="1"/>
      <c r="D4" s="11" t="s">
        <v>12</v>
      </c>
      <c r="E4" s="107" t="s">
        <v>13</v>
      </c>
      <c r="F4" s="107"/>
      <c r="G4" s="1"/>
      <c r="H4" s="1"/>
      <c r="I4" s="1"/>
      <c r="J4" s="1"/>
      <c r="K4" s="1"/>
    </row>
    <row r="5" spans="1:11" ht="16.5">
      <c r="A5" s="10"/>
      <c r="B5" s="1"/>
      <c r="C5" s="2"/>
      <c r="D5" s="104"/>
      <c r="E5" s="6"/>
      <c r="F5" s="104"/>
      <c r="G5" s="6"/>
      <c r="H5" s="1"/>
      <c r="I5" s="1"/>
      <c r="J5" s="1"/>
      <c r="K5" s="1"/>
    </row>
    <row r="6" spans="1:11" ht="16.5">
      <c r="A6" s="10" t="s">
        <v>14</v>
      </c>
      <c r="B6" s="12">
        <v>45880</v>
      </c>
      <c r="C6" s="10" t="s">
        <v>15</v>
      </c>
      <c r="D6" s="12">
        <v>46234</v>
      </c>
      <c r="E6" s="1"/>
      <c r="F6" s="1"/>
      <c r="G6" s="1"/>
      <c r="H6" s="1"/>
      <c r="I6" s="1"/>
      <c r="J6" s="1"/>
      <c r="K6" s="1"/>
    </row>
    <row r="7" spans="1:11" ht="28.5">
      <c r="A7" s="10" t="s">
        <v>16</v>
      </c>
      <c r="B7" s="13"/>
      <c r="C7" s="10"/>
      <c r="D7" s="6"/>
      <c r="E7" s="1"/>
      <c r="F7" s="1"/>
      <c r="G7" s="1"/>
      <c r="H7" s="1"/>
      <c r="I7" s="1"/>
      <c r="J7" s="1"/>
      <c r="K7" s="1"/>
    </row>
    <row r="8" spans="1:11" ht="16.5">
      <c r="A8" s="10"/>
      <c r="B8" s="14"/>
      <c r="C8" s="10"/>
      <c r="D8" s="6"/>
      <c r="E8" s="1"/>
      <c r="F8" s="1"/>
      <c r="G8" s="1"/>
      <c r="H8" s="1"/>
      <c r="I8" s="1"/>
      <c r="J8" s="1"/>
      <c r="K8" s="1"/>
    </row>
    <row r="9" spans="1:11" ht="16.5">
      <c r="A9" s="114" t="s">
        <v>17</v>
      </c>
      <c r="B9" s="115"/>
      <c r="C9" s="115"/>
      <c r="D9" s="116"/>
      <c r="E9" s="1"/>
      <c r="F9" s="111" t="s">
        <v>17</v>
      </c>
      <c r="G9" s="112"/>
      <c r="H9" s="112"/>
      <c r="I9" s="113"/>
      <c r="J9" s="1"/>
      <c r="K9" s="1"/>
    </row>
    <row r="10" spans="1:11" ht="16.5">
      <c r="A10" s="120" t="s">
        <v>18</v>
      </c>
      <c r="B10" s="121"/>
      <c r="C10" s="122" t="s">
        <v>19</v>
      </c>
      <c r="D10" s="123"/>
      <c r="E10" s="1"/>
      <c r="F10" s="124" t="s">
        <v>20</v>
      </c>
      <c r="G10" s="125"/>
      <c r="H10" s="125"/>
      <c r="I10" s="126"/>
      <c r="J10" s="1"/>
      <c r="K10" s="1"/>
    </row>
    <row r="11" spans="1:11" ht="25.5">
      <c r="A11" s="17" t="s">
        <v>21</v>
      </c>
      <c r="B11" s="16">
        <f>SUM(I19:I45)</f>
        <v>451.5</v>
      </c>
      <c r="C11" s="15" t="s">
        <v>21</v>
      </c>
      <c r="D11" s="18">
        <f>450-B11</f>
        <v>-1.5</v>
      </c>
      <c r="E11" s="1"/>
      <c r="F11" s="26" t="s">
        <v>22</v>
      </c>
      <c r="G11" s="16">
        <f>D11</f>
        <v>-1.5</v>
      </c>
      <c r="H11" s="27" t="s">
        <v>23</v>
      </c>
      <c r="I11" s="28">
        <f>DATEDIF(B6,D6, "d")/7-B7</f>
        <v>50.571428571428569</v>
      </c>
      <c r="J11" s="1"/>
      <c r="K11" s="1"/>
    </row>
    <row r="12" spans="1:11" ht="48" customHeight="1">
      <c r="A12" s="19" t="s">
        <v>24</v>
      </c>
      <c r="B12" s="20">
        <f>SUM(F19:F45)</f>
        <v>396</v>
      </c>
      <c r="C12" s="21" t="s">
        <v>24</v>
      </c>
      <c r="D12" s="22">
        <f>D11-D13</f>
        <v>-36</v>
      </c>
      <c r="E12" s="1"/>
      <c r="F12" s="29" t="s">
        <v>25</v>
      </c>
      <c r="G12" s="30">
        <f>G11/I11</f>
        <v>-2.9661016949152543E-2</v>
      </c>
      <c r="H12" s="31" t="s">
        <v>26</v>
      </c>
      <c r="I12" s="32">
        <f>G12*2</f>
        <v>-5.9322033898305086E-2</v>
      </c>
      <c r="J12" s="1"/>
      <c r="K12" s="1"/>
    </row>
    <row r="13" spans="1:11" ht="35.25" customHeight="1">
      <c r="A13" s="23" t="s">
        <v>27</v>
      </c>
      <c r="B13" s="49">
        <f>SUM(G19:G46)</f>
        <v>55.5</v>
      </c>
      <c r="C13" s="24" t="s">
        <v>27</v>
      </c>
      <c r="D13" s="25">
        <f>90-B13</f>
        <v>34.5</v>
      </c>
      <c r="E13" s="1"/>
      <c r="F13" s="1"/>
      <c r="G13" s="1"/>
      <c r="H13" s="1"/>
      <c r="I13" s="1"/>
      <c r="J13" s="1"/>
      <c r="K13" s="1"/>
    </row>
    <row r="14" spans="1:11" ht="16.5">
      <c r="A14" s="15"/>
      <c r="B14" s="16"/>
      <c r="C14" s="15"/>
      <c r="D14" s="16"/>
      <c r="E14" s="1"/>
      <c r="F14" s="1"/>
      <c r="G14" s="1"/>
      <c r="H14" s="1"/>
      <c r="I14" s="1"/>
      <c r="J14" s="1"/>
      <c r="K14" s="1"/>
    </row>
    <row r="15" spans="1:11" ht="16.5">
      <c r="A15" s="15"/>
      <c r="B15" s="16"/>
      <c r="C15" s="15"/>
      <c r="D15" s="16"/>
      <c r="E15" s="1"/>
      <c r="F15" s="1"/>
      <c r="G15" s="1"/>
      <c r="H15" s="1"/>
      <c r="I15" s="1"/>
      <c r="J15" s="1"/>
      <c r="K15" s="1"/>
    </row>
    <row r="16" spans="1:11" ht="16.5">
      <c r="A16" s="2"/>
      <c r="B16" s="1"/>
      <c r="C16" s="117" t="s">
        <v>28</v>
      </c>
      <c r="D16" s="117"/>
      <c r="E16" s="117"/>
      <c r="F16" s="1"/>
      <c r="G16" s="119" t="s">
        <v>28</v>
      </c>
      <c r="H16" s="119"/>
      <c r="I16" s="1"/>
      <c r="J16" s="1"/>
      <c r="K16" s="1"/>
    </row>
    <row r="17" spans="1:15" s="2" customFormat="1" ht="25.5" customHeight="1">
      <c r="A17" s="109" t="s">
        <v>29</v>
      </c>
      <c r="B17" s="109"/>
      <c r="C17" s="118" t="s">
        <v>30</v>
      </c>
      <c r="D17" s="118"/>
      <c r="E17" s="118"/>
      <c r="F17" s="33" t="s">
        <v>31</v>
      </c>
      <c r="G17" s="110" t="s">
        <v>32</v>
      </c>
      <c r="H17" s="110"/>
      <c r="I17" s="33" t="s">
        <v>31</v>
      </c>
    </row>
    <row r="18" spans="1:15" s="2" customFormat="1" ht="30">
      <c r="A18" s="5" t="s">
        <v>33</v>
      </c>
      <c r="B18" s="5" t="s">
        <v>34</v>
      </c>
      <c r="C18" s="91" t="s">
        <v>54</v>
      </c>
      <c r="D18" s="92" t="s">
        <v>36</v>
      </c>
      <c r="E18" s="92" t="s">
        <v>37</v>
      </c>
      <c r="F18" s="34" t="s">
        <v>38</v>
      </c>
      <c r="G18" s="90" t="s">
        <v>55</v>
      </c>
      <c r="H18" s="8" t="s">
        <v>40</v>
      </c>
      <c r="I18" s="34" t="s">
        <v>41</v>
      </c>
      <c r="J18" s="103"/>
      <c r="K18" s="3" t="s">
        <v>42</v>
      </c>
      <c r="L18" s="1"/>
      <c r="M18" s="1"/>
      <c r="N18" s="1"/>
      <c r="O18" s="1"/>
    </row>
    <row r="19" spans="1:15" s="42" customFormat="1" ht="18" customHeight="1">
      <c r="A19" s="38">
        <v>45880</v>
      </c>
      <c r="B19" s="38">
        <f>A19+13</f>
        <v>45893</v>
      </c>
      <c r="C19" s="39"/>
      <c r="D19" s="39"/>
      <c r="E19" s="39"/>
      <c r="F19" s="40">
        <f>C19+D19</f>
        <v>0</v>
      </c>
      <c r="G19" s="41"/>
      <c r="H19" s="41"/>
      <c r="I19" s="40">
        <f>F19+G19</f>
        <v>0</v>
      </c>
    </row>
    <row r="20" spans="1:15" ht="18" customHeight="1">
      <c r="A20" s="50">
        <f>B19+1</f>
        <v>45894</v>
      </c>
      <c r="B20" s="38">
        <f t="shared" ref="B20:B43" si="0">A20+13</f>
        <v>45907</v>
      </c>
      <c r="C20" s="4">
        <v>24</v>
      </c>
      <c r="D20" s="4"/>
      <c r="E20" s="4"/>
      <c r="F20" s="40">
        <f t="shared" ref="F20:F44" si="1">C20+D20</f>
        <v>24</v>
      </c>
      <c r="G20" s="1">
        <v>8</v>
      </c>
      <c r="H20" s="1"/>
      <c r="I20" s="40">
        <f t="shared" ref="I20:I44" si="2">F20+G20</f>
        <v>32</v>
      </c>
      <c r="J20" s="1"/>
      <c r="K20" s="1" t="s">
        <v>43</v>
      </c>
    </row>
    <row r="21" spans="1:15" ht="18" customHeight="1">
      <c r="A21" s="50">
        <f t="shared" ref="A21:A44" si="3">A20+14</f>
        <v>45908</v>
      </c>
      <c r="B21" s="38">
        <f t="shared" si="0"/>
        <v>45921</v>
      </c>
      <c r="C21" s="4">
        <v>24</v>
      </c>
      <c r="D21" s="4"/>
      <c r="E21" s="4"/>
      <c r="F21" s="40">
        <f t="shared" si="1"/>
        <v>24</v>
      </c>
      <c r="G21" s="1">
        <v>2.5</v>
      </c>
      <c r="H21" s="1"/>
      <c r="I21" s="40">
        <f t="shared" si="2"/>
        <v>26.5</v>
      </c>
      <c r="J21" s="1"/>
      <c r="K21" s="1"/>
    </row>
    <row r="22" spans="1:15" ht="18" customHeight="1">
      <c r="A22" s="50">
        <f t="shared" si="3"/>
        <v>45922</v>
      </c>
      <c r="B22" s="38">
        <f t="shared" si="0"/>
        <v>45935</v>
      </c>
      <c r="C22" s="4">
        <v>24</v>
      </c>
      <c r="D22" s="4"/>
      <c r="E22" s="4"/>
      <c r="F22" s="40">
        <f t="shared" si="1"/>
        <v>24</v>
      </c>
      <c r="G22" s="1">
        <v>2.5</v>
      </c>
      <c r="H22" s="1"/>
      <c r="I22" s="40">
        <f t="shared" si="2"/>
        <v>26.5</v>
      </c>
      <c r="J22" s="1"/>
      <c r="K22" s="1"/>
    </row>
    <row r="23" spans="1:15" ht="18" customHeight="1">
      <c r="A23" s="50">
        <f t="shared" si="3"/>
        <v>45936</v>
      </c>
      <c r="B23" s="38">
        <f t="shared" si="0"/>
        <v>45949</v>
      </c>
      <c r="C23" s="4">
        <v>24</v>
      </c>
      <c r="D23" s="4"/>
      <c r="E23" s="4"/>
      <c r="F23" s="40">
        <f t="shared" si="1"/>
        <v>24</v>
      </c>
      <c r="G23" s="1">
        <v>2.5</v>
      </c>
      <c r="H23" s="1"/>
      <c r="I23" s="40">
        <f t="shared" si="2"/>
        <v>26.5</v>
      </c>
      <c r="J23" s="1"/>
      <c r="K23" s="1"/>
    </row>
    <row r="24" spans="1:15" ht="18" customHeight="1">
      <c r="A24" s="50">
        <f t="shared" si="3"/>
        <v>45950</v>
      </c>
      <c r="B24" s="38">
        <f t="shared" si="0"/>
        <v>45963</v>
      </c>
      <c r="C24" s="4">
        <v>24</v>
      </c>
      <c r="D24" s="4"/>
      <c r="E24" s="4"/>
      <c r="F24" s="40">
        <f t="shared" si="1"/>
        <v>24</v>
      </c>
      <c r="G24" s="1">
        <v>2.5</v>
      </c>
      <c r="H24" s="1"/>
      <c r="I24" s="40">
        <f t="shared" si="2"/>
        <v>26.5</v>
      </c>
      <c r="J24" s="1"/>
      <c r="K24" s="1"/>
    </row>
    <row r="25" spans="1:15" ht="18" customHeight="1">
      <c r="A25" s="50">
        <f t="shared" si="3"/>
        <v>45964</v>
      </c>
      <c r="B25" s="38">
        <f t="shared" si="0"/>
        <v>45977</v>
      </c>
      <c r="C25" s="4">
        <v>24</v>
      </c>
      <c r="D25" s="4"/>
      <c r="E25" s="4"/>
      <c r="F25" s="40">
        <f t="shared" si="1"/>
        <v>24</v>
      </c>
      <c r="G25" s="1">
        <v>2.5</v>
      </c>
      <c r="H25" s="1"/>
      <c r="I25" s="40">
        <f t="shared" si="2"/>
        <v>26.5</v>
      </c>
      <c r="J25" s="1"/>
      <c r="K25" s="1" t="s">
        <v>45</v>
      </c>
    </row>
    <row r="26" spans="1:15" ht="18" customHeight="1">
      <c r="A26" s="74">
        <f t="shared" si="3"/>
        <v>45978</v>
      </c>
      <c r="B26" s="75">
        <f t="shared" si="0"/>
        <v>45991</v>
      </c>
      <c r="C26" s="76">
        <v>12</v>
      </c>
      <c r="D26" s="76"/>
      <c r="E26" s="76"/>
      <c r="F26" s="77">
        <f t="shared" si="1"/>
        <v>12</v>
      </c>
      <c r="G26" s="78">
        <v>2.5</v>
      </c>
      <c r="H26" s="78"/>
      <c r="I26" s="77">
        <f t="shared" si="2"/>
        <v>14.5</v>
      </c>
      <c r="J26" s="78"/>
      <c r="K26" s="78" t="s">
        <v>46</v>
      </c>
    </row>
    <row r="27" spans="1:15" ht="18" customHeight="1">
      <c r="A27" s="50">
        <f t="shared" si="3"/>
        <v>45992</v>
      </c>
      <c r="B27" s="38">
        <f t="shared" si="0"/>
        <v>46005</v>
      </c>
      <c r="C27" s="4">
        <v>24</v>
      </c>
      <c r="D27" s="4"/>
      <c r="E27" s="4"/>
      <c r="F27" s="40">
        <f t="shared" si="1"/>
        <v>24</v>
      </c>
      <c r="G27" s="1">
        <v>2.5</v>
      </c>
      <c r="H27" s="1"/>
      <c r="I27" s="40">
        <f t="shared" si="2"/>
        <v>26.5</v>
      </c>
      <c r="J27" s="1"/>
      <c r="K27" s="1"/>
    </row>
    <row r="28" spans="1:15" ht="48" customHeight="1">
      <c r="A28" s="58">
        <f t="shared" si="3"/>
        <v>46006</v>
      </c>
      <c r="B28" s="59">
        <f t="shared" si="0"/>
        <v>46019</v>
      </c>
      <c r="C28" s="79">
        <v>0</v>
      </c>
      <c r="D28" s="60"/>
      <c r="E28" s="60"/>
      <c r="F28" s="61">
        <f t="shared" si="1"/>
        <v>0</v>
      </c>
      <c r="G28" s="62"/>
      <c r="H28" s="62"/>
      <c r="I28" s="61">
        <f t="shared" si="2"/>
        <v>0</v>
      </c>
      <c r="J28" s="62"/>
      <c r="K28" s="63" t="s">
        <v>47</v>
      </c>
    </row>
    <row r="29" spans="1:15" ht="18" customHeight="1">
      <c r="A29" s="64">
        <f t="shared" si="3"/>
        <v>46020</v>
      </c>
      <c r="B29" s="65">
        <f t="shared" si="0"/>
        <v>46033</v>
      </c>
      <c r="C29" s="60">
        <v>0</v>
      </c>
      <c r="D29" s="60"/>
      <c r="E29" s="60"/>
      <c r="F29" s="61">
        <f t="shared" si="1"/>
        <v>0</v>
      </c>
      <c r="G29" s="62"/>
      <c r="H29" s="62"/>
      <c r="I29" s="61">
        <f t="shared" si="2"/>
        <v>0</v>
      </c>
      <c r="J29" s="62"/>
      <c r="K29" s="62" t="s">
        <v>48</v>
      </c>
    </row>
    <row r="30" spans="1:15" ht="18" customHeight="1">
      <c r="A30" s="64">
        <f t="shared" si="3"/>
        <v>46034</v>
      </c>
      <c r="B30" s="65">
        <f t="shared" si="0"/>
        <v>46047</v>
      </c>
      <c r="C30" s="60">
        <v>0</v>
      </c>
      <c r="D30" s="60"/>
      <c r="E30" s="60"/>
      <c r="F30" s="61"/>
      <c r="G30" s="62"/>
      <c r="H30" s="62"/>
      <c r="I30" s="61">
        <f t="shared" si="2"/>
        <v>0</v>
      </c>
      <c r="J30" s="62"/>
      <c r="K30" s="62" t="s">
        <v>48</v>
      </c>
    </row>
    <row r="31" spans="1:15" ht="18" customHeight="1">
      <c r="A31" s="50">
        <f t="shared" si="3"/>
        <v>46048</v>
      </c>
      <c r="B31" s="38">
        <f t="shared" si="0"/>
        <v>46061</v>
      </c>
      <c r="C31" s="4">
        <v>24</v>
      </c>
      <c r="D31" s="4"/>
      <c r="E31" s="4"/>
      <c r="F31" s="40">
        <f t="shared" si="1"/>
        <v>24</v>
      </c>
      <c r="G31" s="1">
        <v>2.5</v>
      </c>
      <c r="H31" s="1"/>
      <c r="I31" s="40">
        <f t="shared" si="2"/>
        <v>26.5</v>
      </c>
      <c r="J31" s="1"/>
      <c r="K31" s="1" t="s">
        <v>49</v>
      </c>
    </row>
    <row r="32" spans="1:15" ht="18" customHeight="1">
      <c r="A32" s="50">
        <f t="shared" si="3"/>
        <v>46062</v>
      </c>
      <c r="B32" s="38">
        <f t="shared" si="0"/>
        <v>46075</v>
      </c>
      <c r="C32" s="4">
        <v>24</v>
      </c>
      <c r="D32" s="4"/>
      <c r="E32" s="4"/>
      <c r="F32" s="40">
        <f t="shared" si="1"/>
        <v>24</v>
      </c>
      <c r="G32" s="1">
        <v>10</v>
      </c>
      <c r="H32" s="1"/>
      <c r="I32" s="40">
        <f t="shared" si="2"/>
        <v>34</v>
      </c>
      <c r="J32" s="1"/>
      <c r="K32" s="1" t="s">
        <v>50</v>
      </c>
    </row>
    <row r="33" spans="1:11" ht="18" customHeight="1">
      <c r="A33" s="50">
        <f t="shared" si="3"/>
        <v>46076</v>
      </c>
      <c r="B33" s="38">
        <f t="shared" si="0"/>
        <v>46089</v>
      </c>
      <c r="C33" s="4">
        <v>24</v>
      </c>
      <c r="D33" s="4"/>
      <c r="E33" s="4"/>
      <c r="F33" s="40">
        <f t="shared" si="1"/>
        <v>24</v>
      </c>
      <c r="G33" s="1">
        <v>2.5</v>
      </c>
      <c r="H33" s="1"/>
      <c r="I33" s="40">
        <f t="shared" si="2"/>
        <v>26.5</v>
      </c>
      <c r="J33" s="1"/>
      <c r="K33" s="1"/>
    </row>
    <row r="34" spans="1:11" ht="18" customHeight="1">
      <c r="A34" s="50">
        <f t="shared" si="3"/>
        <v>46090</v>
      </c>
      <c r="B34" s="38">
        <f t="shared" si="0"/>
        <v>46103</v>
      </c>
      <c r="C34" s="4">
        <v>24</v>
      </c>
      <c r="D34" s="4"/>
      <c r="E34" s="4"/>
      <c r="F34" s="40">
        <f t="shared" si="1"/>
        <v>24</v>
      </c>
      <c r="G34" s="1">
        <v>2.5</v>
      </c>
      <c r="H34" s="1"/>
      <c r="I34" s="40">
        <f t="shared" si="2"/>
        <v>26.5</v>
      </c>
      <c r="J34" s="1"/>
      <c r="K34" s="1"/>
    </row>
    <row r="35" spans="1:11" ht="47.25" customHeight="1">
      <c r="A35" s="66">
        <f t="shared" si="3"/>
        <v>46104</v>
      </c>
      <c r="B35" s="67">
        <f t="shared" si="0"/>
        <v>46117</v>
      </c>
      <c r="C35" s="68">
        <v>24</v>
      </c>
      <c r="D35" s="69"/>
      <c r="E35" s="69"/>
      <c r="F35" s="70">
        <f t="shared" si="1"/>
        <v>24</v>
      </c>
      <c r="G35" s="71">
        <v>2.5</v>
      </c>
      <c r="H35" s="72"/>
      <c r="I35" s="70">
        <f t="shared" si="2"/>
        <v>26.5</v>
      </c>
      <c r="J35" s="72"/>
      <c r="K35" s="73" t="s">
        <v>51</v>
      </c>
    </row>
    <row r="36" spans="1:11" ht="18" customHeight="1">
      <c r="A36" s="50">
        <f t="shared" si="3"/>
        <v>46118</v>
      </c>
      <c r="B36" s="38">
        <f t="shared" si="0"/>
        <v>46131</v>
      </c>
      <c r="C36" s="4">
        <v>24</v>
      </c>
      <c r="D36" s="4"/>
      <c r="E36" s="4"/>
      <c r="F36" s="40">
        <f t="shared" si="1"/>
        <v>24</v>
      </c>
      <c r="G36" s="1">
        <v>2.5</v>
      </c>
      <c r="H36" s="1"/>
      <c r="I36" s="40">
        <f t="shared" si="2"/>
        <v>26.5</v>
      </c>
      <c r="J36" s="1"/>
      <c r="K36" s="1"/>
    </row>
    <row r="37" spans="1:11" ht="18" customHeight="1">
      <c r="A37" s="50">
        <f t="shared" si="3"/>
        <v>46132</v>
      </c>
      <c r="B37" s="38">
        <f t="shared" si="0"/>
        <v>46145</v>
      </c>
      <c r="C37" s="4">
        <v>24</v>
      </c>
      <c r="D37" s="4"/>
      <c r="E37" s="4"/>
      <c r="F37" s="40">
        <f t="shared" si="1"/>
        <v>24</v>
      </c>
      <c r="G37" s="1">
        <v>2.5</v>
      </c>
      <c r="H37" s="1"/>
      <c r="I37" s="40">
        <f t="shared" si="2"/>
        <v>26.5</v>
      </c>
      <c r="J37" s="1"/>
      <c r="K37" s="1"/>
    </row>
    <row r="38" spans="1:11" ht="18" customHeight="1">
      <c r="A38" s="50">
        <f t="shared" si="3"/>
        <v>46146</v>
      </c>
      <c r="B38" s="38">
        <f t="shared" si="0"/>
        <v>46159</v>
      </c>
      <c r="C38" s="4">
        <v>24</v>
      </c>
      <c r="D38" s="4"/>
      <c r="E38" s="4"/>
      <c r="F38" s="40">
        <f t="shared" si="1"/>
        <v>24</v>
      </c>
      <c r="G38" s="1">
        <v>2.5</v>
      </c>
      <c r="H38" s="1"/>
      <c r="I38" s="40">
        <f t="shared" si="2"/>
        <v>26.5</v>
      </c>
      <c r="J38" s="1"/>
      <c r="K38" s="1"/>
    </row>
    <row r="39" spans="1:11" ht="18" customHeight="1">
      <c r="A39" s="50">
        <f t="shared" si="3"/>
        <v>46160</v>
      </c>
      <c r="B39" s="38">
        <f t="shared" si="0"/>
        <v>46173</v>
      </c>
      <c r="C39" s="4">
        <v>24</v>
      </c>
      <c r="D39" s="4"/>
      <c r="E39" s="4"/>
      <c r="F39" s="40">
        <f t="shared" si="1"/>
        <v>24</v>
      </c>
      <c r="G39" s="1">
        <v>2.5</v>
      </c>
      <c r="H39" s="1"/>
      <c r="I39" s="40">
        <f t="shared" si="2"/>
        <v>26.5</v>
      </c>
      <c r="J39" s="1"/>
      <c r="K39" s="1" t="s">
        <v>52</v>
      </c>
    </row>
    <row r="40" spans="1:11" ht="18" customHeight="1">
      <c r="A40" s="52">
        <f t="shared" si="3"/>
        <v>46174</v>
      </c>
      <c r="B40" s="53">
        <f t="shared" si="0"/>
        <v>46187</v>
      </c>
      <c r="C40" s="54"/>
      <c r="D40" s="54"/>
      <c r="E40" s="54"/>
      <c r="F40" s="55">
        <f t="shared" si="1"/>
        <v>0</v>
      </c>
      <c r="G40" s="54"/>
      <c r="H40" s="54"/>
      <c r="I40" s="55">
        <f t="shared" si="2"/>
        <v>0</v>
      </c>
      <c r="J40" s="54"/>
      <c r="K40" s="54"/>
    </row>
    <row r="41" spans="1:11" ht="18" customHeight="1">
      <c r="A41" s="52">
        <f t="shared" si="3"/>
        <v>46188</v>
      </c>
      <c r="B41" s="53">
        <f t="shared" si="0"/>
        <v>46201</v>
      </c>
      <c r="C41" s="54"/>
      <c r="D41" s="54"/>
      <c r="E41" s="54"/>
      <c r="F41" s="55">
        <f t="shared" si="1"/>
        <v>0</v>
      </c>
      <c r="G41" s="54"/>
      <c r="H41" s="54"/>
      <c r="I41" s="55">
        <f t="shared" si="2"/>
        <v>0</v>
      </c>
      <c r="J41" s="54"/>
      <c r="K41" s="54"/>
    </row>
    <row r="42" spans="1:11" ht="18" customHeight="1">
      <c r="A42" s="52">
        <f t="shared" si="3"/>
        <v>46202</v>
      </c>
      <c r="B42" s="53">
        <f t="shared" si="0"/>
        <v>46215</v>
      </c>
      <c r="C42" s="54"/>
      <c r="D42" s="54"/>
      <c r="E42" s="54"/>
      <c r="F42" s="55">
        <f t="shared" si="1"/>
        <v>0</v>
      </c>
      <c r="G42" s="54"/>
      <c r="H42" s="54"/>
      <c r="I42" s="55">
        <f t="shared" si="2"/>
        <v>0</v>
      </c>
      <c r="J42" s="54"/>
      <c r="K42" s="54"/>
    </row>
    <row r="43" spans="1:11" ht="18" customHeight="1">
      <c r="A43" s="52">
        <f t="shared" si="3"/>
        <v>46216</v>
      </c>
      <c r="B43" s="53">
        <f t="shared" si="0"/>
        <v>46229</v>
      </c>
      <c r="C43" s="54"/>
      <c r="D43" s="54"/>
      <c r="E43" s="54"/>
      <c r="F43" s="55">
        <f t="shared" si="1"/>
        <v>0</v>
      </c>
      <c r="G43" s="54"/>
      <c r="H43" s="54"/>
      <c r="I43" s="55">
        <f t="shared" si="2"/>
        <v>0</v>
      </c>
      <c r="J43" s="54"/>
      <c r="K43" s="54"/>
    </row>
    <row r="44" spans="1:11" ht="18" customHeight="1">
      <c r="A44" s="52">
        <f t="shared" si="3"/>
        <v>46230</v>
      </c>
      <c r="B44" s="53">
        <f>A44+4</f>
        <v>46234</v>
      </c>
      <c r="C44" s="54"/>
      <c r="D44" s="54"/>
      <c r="E44" s="54"/>
      <c r="F44" s="55">
        <f t="shared" si="1"/>
        <v>0</v>
      </c>
      <c r="G44" s="54"/>
      <c r="H44" s="54"/>
      <c r="I44" s="55">
        <f t="shared" si="2"/>
        <v>0</v>
      </c>
      <c r="J44" s="54"/>
      <c r="K44" s="54"/>
    </row>
    <row r="45" spans="1:11" ht="18" customHeight="1">
      <c r="A45" s="54"/>
      <c r="B45" s="54"/>
      <c r="C45" s="54"/>
      <c r="D45" s="54"/>
      <c r="E45" s="54"/>
      <c r="F45" s="56"/>
      <c r="G45" s="54"/>
      <c r="H45" s="54"/>
      <c r="I45" s="55"/>
      <c r="J45" s="57"/>
      <c r="K45" s="57"/>
    </row>
    <row r="46" spans="1:11" ht="16.5">
      <c r="A46" s="1"/>
      <c r="B46" s="1"/>
      <c r="C46" s="1"/>
      <c r="D46" s="1"/>
      <c r="E46" s="1"/>
      <c r="F46" s="51"/>
      <c r="G46" s="1"/>
      <c r="H46" s="1"/>
      <c r="I46" s="51"/>
      <c r="J46" s="1"/>
      <c r="K46" s="1"/>
    </row>
    <row r="47" spans="1:11" ht="16.5" hidden="1">
      <c r="A47" s="47"/>
      <c r="B47" s="43"/>
      <c r="C47" s="44"/>
      <c r="D47" s="44"/>
      <c r="E47" s="44"/>
      <c r="F47" s="45"/>
    </row>
    <row r="48" spans="1:11" ht="16.5" hidden="1">
      <c r="A48" s="47"/>
      <c r="B48" s="43"/>
      <c r="C48" s="44"/>
      <c r="D48" s="44"/>
      <c r="E48" s="44"/>
      <c r="F48" s="45"/>
    </row>
    <row r="49" spans="1:6" ht="16.5" hidden="1">
      <c r="A49" s="47"/>
      <c r="B49" s="43"/>
      <c r="C49" s="44"/>
      <c r="D49" s="44"/>
      <c r="E49" s="44"/>
      <c r="F49" s="45"/>
    </row>
    <row r="50" spans="1:6" ht="16.5" hidden="1">
      <c r="A50" s="47"/>
      <c r="B50" s="43"/>
      <c r="C50" s="44"/>
      <c r="D50" s="44"/>
      <c r="E50" s="44"/>
      <c r="F50" s="45"/>
    </row>
    <row r="51" spans="1:6" ht="16.5" hidden="1">
      <c r="A51" s="47"/>
      <c r="B51" s="43"/>
      <c r="C51" s="44"/>
      <c r="D51" s="44"/>
      <c r="E51" s="44"/>
      <c r="F51" s="45"/>
    </row>
    <row r="52" spans="1:6" ht="16.5" hidden="1">
      <c r="A52" s="47"/>
      <c r="B52" s="43"/>
      <c r="C52" s="44"/>
      <c r="D52" s="44"/>
      <c r="E52" s="44"/>
    </row>
    <row r="53" spans="1:6" ht="16.5" hidden="1">
      <c r="A53" s="47"/>
      <c r="B53" s="43"/>
      <c r="C53" s="44"/>
      <c r="D53" s="44"/>
      <c r="E53" s="44"/>
    </row>
  </sheetData>
  <mergeCells count="13">
    <mergeCell ref="C16:E16"/>
    <mergeCell ref="G16:H16"/>
    <mergeCell ref="A17:B17"/>
    <mergeCell ref="C17:E17"/>
    <mergeCell ref="G17:H17"/>
    <mergeCell ref="A10:B10"/>
    <mergeCell ref="C10:D10"/>
    <mergeCell ref="F10:I10"/>
    <mergeCell ref="A1:I1"/>
    <mergeCell ref="A2:I2"/>
    <mergeCell ref="E4:F4"/>
    <mergeCell ref="A9:D9"/>
    <mergeCell ref="F9:I9"/>
  </mergeCells>
  <printOptions gridLines="1"/>
  <pageMargins left="0.25" right="0.25" top="0.75" bottom="0.75" header="0.3" footer="0.3"/>
  <pageSetup scale="50" fitToWidth="0" fitToHeight="0" orientation="landscape" horizontalDpi="4294967293"/>
  <drawing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b4827d-5f72-40e8-acc1-e5ae5002bc39">
      <Terms xmlns="http://schemas.microsoft.com/office/infopath/2007/PartnerControls"/>
    </lcf76f155ced4ddcb4097134ff3c332f>
    <_ip_UnifiedCompliancePolicyProperties xmlns="http://schemas.microsoft.com/sharepoint/v3" xsi:nil="true"/>
    <TaxCatchAll xmlns="53c6c1f5-00ea-42b2-bef0-b099d91c045a" xsi:nil="true"/>
    <SharedWithUsers xmlns="53c6c1f5-00ea-42b2-bef0-b099d91c045a">
      <UserInfo>
        <DisplayName>Gabby Delarosa</DisplayName>
        <AccountId>741</AccountId>
        <AccountType/>
      </UserInfo>
      <UserInfo>
        <DisplayName>Lindsey Castellon</DisplayName>
        <AccountId>5057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AD5C70455A554B824B0C031C571B20" ma:contentTypeVersion="16" ma:contentTypeDescription="Create a new document." ma:contentTypeScope="" ma:versionID="3d253098b6f30fad44d7a4a3b5abadab">
  <xsd:schema xmlns:xsd="http://www.w3.org/2001/XMLSchema" xmlns:xs="http://www.w3.org/2001/XMLSchema" xmlns:p="http://schemas.microsoft.com/office/2006/metadata/properties" xmlns:ns1="http://schemas.microsoft.com/sharepoint/v3" xmlns:ns2="75b4827d-5f72-40e8-acc1-e5ae5002bc39" xmlns:ns3="53c6c1f5-00ea-42b2-bef0-b099d91c045a" targetNamespace="http://schemas.microsoft.com/office/2006/metadata/properties" ma:root="true" ma:fieldsID="56f692186a642ed7d93527cc7615876b" ns1:_="" ns2:_="" ns3:_="">
    <xsd:import namespace="http://schemas.microsoft.com/sharepoint/v3"/>
    <xsd:import namespace="75b4827d-5f72-40e8-acc1-e5ae5002bc39"/>
    <xsd:import namespace="53c6c1f5-00ea-42b2-bef0-b099d91c04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4827d-5f72-40e8-acc1-e5ae5002b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678f60-1430-418a-8fd6-70d1eba19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6c1f5-00ea-42b2-bef0-b099d91c0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ca4e96-3dde-494b-8e3c-7ad8576cfd8e}" ma:internalName="TaxCatchAll" ma:showField="CatchAllData" ma:web="53c6c1f5-00ea-42b2-bef0-b099d91c04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41892-B33B-4DB1-858E-2A99853410B0}"/>
</file>

<file path=customXml/itemProps2.xml><?xml version="1.0" encoding="utf-8"?>
<ds:datastoreItem xmlns:ds="http://schemas.openxmlformats.org/officeDocument/2006/customXml" ds:itemID="{01D0C74E-6397-4F03-9FEB-3CD1C8B290F8}"/>
</file>

<file path=customXml/itemProps3.xml><?xml version="1.0" encoding="utf-8"?>
<ds:datastoreItem xmlns:ds="http://schemas.openxmlformats.org/officeDocument/2006/customXml" ds:itemID="{DCE6CABF-165D-4652-99A5-E2D33174D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</dc:creator>
  <cp:keywords/>
  <dc:description/>
  <cp:lastModifiedBy>Meagan Prasad</cp:lastModifiedBy>
  <cp:revision/>
  <dcterms:created xsi:type="dcterms:W3CDTF">2023-03-30T19:33:37Z</dcterms:created>
  <dcterms:modified xsi:type="dcterms:W3CDTF">2025-09-23T21:36:17Z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0x0101002EAD5C70455A554B824B0C031C571B20</vt:lpwstr>
  </property>
  <property fmtid="{D5CDD505-2E9C-101B-9397-08002B2CF9AE}" pid="3" name="MediaServiceImageTags">
    <vt:lpwstr/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2024-05-28T20:23:28Z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c95b6f53-4a14-42c5-ad9f-f5a2dd89a2a9</vt:lpwstr>
  </property>
  <property fmtid="{D5CDD505-2E9C-101B-9397-08002B2CF9AE}" pid="9" name="MSIP_Label_defa4170-0d19-0005-0004-bc88714345d2_ActionId">
    <vt:lpwstr>ffb9ee7c-85be-40ca-88dc-ef09ee422fd4</vt:lpwstr>
  </property>
  <property fmtid="{D5CDD505-2E9C-101B-9397-08002B2CF9AE}" pid="10" name="MSIP_Label_defa4170-0d19-0005-0004-bc88714345d2_ContentBits">
    <vt:lpwstr>0</vt:lpwstr>
  </property>
</Properties>
</file>